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600" yWindow="90" windowWidth="15240" windowHeight="9795" tabRatio="702" activeTab="2"/>
  </bookViews>
  <sheets>
    <sheet name="Data" sheetId="1" r:id="rId1"/>
    <sheet name="Charts" sheetId="2" r:id="rId2"/>
    <sheet name="Documentation" sheetId="3" r:id="rId3"/>
    <sheet name="Statistics" sheetId="4" r:id="rId4"/>
    <sheet name="Input_Data" sheetId="5" r:id="rId5"/>
    <sheet name="Periodograms" sheetId="6" r:id="rId6"/>
  </sheets>
  <definedNames>
    <definedName name="CoRot_2a_Starspots" localSheetId="0">Data!$A$2:$D$46</definedName>
    <definedName name="Date">Data!$C$2:$C$1048576</definedName>
    <definedName name="Starspots">Data!$D$2:$D$1048576</definedName>
  </definedNames>
  <calcPr calcId="125725"/>
</workbook>
</file>

<file path=xl/calcChain.xml><?xml version="1.0" encoding="utf-8"?>
<calcChain xmlns="http://schemas.openxmlformats.org/spreadsheetml/2006/main">
  <c r="AG23" i="1"/>
  <c r="AH23"/>
  <c r="AG24"/>
  <c r="AH24"/>
  <c r="AG25"/>
  <c r="AH25"/>
  <c r="AH26" s="1"/>
  <c r="AH27" s="1"/>
  <c r="AH28" s="1"/>
  <c r="AH29" s="1"/>
  <c r="AH30" s="1"/>
  <c r="AH31" s="1"/>
  <c r="AH32" s="1"/>
  <c r="AH33" s="1"/>
  <c r="AH34" s="1"/>
  <c r="AH35" s="1"/>
  <c r="AH36" s="1"/>
  <c r="AH37" s="1"/>
  <c r="AH38" s="1"/>
  <c r="AH39" s="1"/>
  <c r="AH40" s="1"/>
  <c r="AH41" s="1"/>
  <c r="AH42" s="1"/>
  <c r="AH43" s="1"/>
  <c r="AH44" s="1"/>
  <c r="AH45" s="1"/>
  <c r="AH46" s="1"/>
  <c r="AH47" s="1"/>
  <c r="AH48" s="1"/>
  <c r="AH49" s="1"/>
  <c r="AH50" s="1"/>
  <c r="AH51" s="1"/>
  <c r="AH52" s="1"/>
  <c r="AH53" s="1"/>
  <c r="AH54" s="1"/>
  <c r="AH55" s="1"/>
  <c r="AH56" s="1"/>
  <c r="AH57" s="1"/>
  <c r="AH58" s="1"/>
  <c r="AH59" s="1"/>
  <c r="AH60" s="1"/>
  <c r="AH61" s="1"/>
  <c r="AH62" s="1"/>
  <c r="AH63" s="1"/>
  <c r="AH64" s="1"/>
  <c r="AH65" s="1"/>
  <c r="AH66" s="1"/>
  <c r="AH67" s="1"/>
  <c r="AH68" s="1"/>
  <c r="AH69" s="1"/>
  <c r="AH70" s="1"/>
  <c r="AH71" s="1"/>
  <c r="AH72" s="1"/>
  <c r="AH73" s="1"/>
  <c r="AH74" s="1"/>
  <c r="AH75" s="1"/>
  <c r="AH76" s="1"/>
  <c r="AH77" s="1"/>
  <c r="AH78" s="1"/>
  <c r="AH79" s="1"/>
  <c r="AH80" s="1"/>
  <c r="AH81" s="1"/>
  <c r="AH82" s="1"/>
  <c r="AH83" s="1"/>
  <c r="AH84" s="1"/>
  <c r="AH85" s="1"/>
  <c r="AH86" s="1"/>
  <c r="AH87" s="1"/>
  <c r="AH88" s="1"/>
  <c r="AH89" s="1"/>
  <c r="AH90" s="1"/>
  <c r="AH91" s="1"/>
  <c r="AH92" s="1"/>
  <c r="AH93" s="1"/>
  <c r="AH94" s="1"/>
  <c r="AH95" s="1"/>
  <c r="AH96" s="1"/>
  <c r="AH97" s="1"/>
  <c r="AH98" s="1"/>
  <c r="AH99" s="1"/>
  <c r="AH100" s="1"/>
  <c r="AH101" s="1"/>
  <c r="AH102" s="1"/>
  <c r="AH103" s="1"/>
  <c r="AH104" s="1"/>
  <c r="AH105" s="1"/>
  <c r="AH106" s="1"/>
  <c r="AH107" s="1"/>
  <c r="AH108" s="1"/>
  <c r="AH109" s="1"/>
  <c r="AH110" s="1"/>
  <c r="AH111" s="1"/>
  <c r="AH112" s="1"/>
  <c r="AH113" s="1"/>
  <c r="AH114" s="1"/>
  <c r="AH115" s="1"/>
  <c r="AH116" s="1"/>
  <c r="AH117" s="1"/>
  <c r="AH118" s="1"/>
  <c r="AH119" s="1"/>
  <c r="AH120" s="1"/>
  <c r="AH121" s="1"/>
  <c r="AH122" s="1"/>
  <c r="AH123" s="1"/>
  <c r="AH124" s="1"/>
  <c r="AH125" s="1"/>
  <c r="AH126" s="1"/>
  <c r="AH127" s="1"/>
  <c r="AH128" s="1"/>
  <c r="AH129" s="1"/>
  <c r="AH130" s="1"/>
  <c r="AH131" s="1"/>
  <c r="AH132" s="1"/>
  <c r="AH133" s="1"/>
  <c r="AH134" s="1"/>
  <c r="AH135" s="1"/>
  <c r="AH136" s="1"/>
  <c r="AH137" s="1"/>
  <c r="AH138" s="1"/>
  <c r="AH139" s="1"/>
  <c r="AH140" s="1"/>
  <c r="AH141" s="1"/>
  <c r="AH142" s="1"/>
  <c r="AH143" s="1"/>
  <c r="AH144" s="1"/>
  <c r="AH145" s="1"/>
  <c r="AH146" s="1"/>
  <c r="AH147" s="1"/>
  <c r="AH148" s="1"/>
  <c r="AH149" s="1"/>
  <c r="AH150" s="1"/>
  <c r="AH151" s="1"/>
  <c r="AH152" s="1"/>
  <c r="AH153" s="1"/>
  <c r="AH154" s="1"/>
  <c r="AH155" s="1"/>
  <c r="AH156" s="1"/>
  <c r="AH157" s="1"/>
  <c r="AH158" s="1"/>
  <c r="AH159" s="1"/>
  <c r="AH160" s="1"/>
  <c r="AH161" s="1"/>
  <c r="AH162" s="1"/>
  <c r="AH163" s="1"/>
  <c r="AH164" s="1"/>
  <c r="AH165" s="1"/>
  <c r="AH166" s="1"/>
  <c r="AH167" s="1"/>
  <c r="AH168" s="1"/>
  <c r="AH169" s="1"/>
  <c r="AH170" s="1"/>
  <c r="AH171" s="1"/>
  <c r="AH172" s="1"/>
  <c r="AH173" s="1"/>
  <c r="AH174" s="1"/>
  <c r="AH175" s="1"/>
  <c r="AH176" s="1"/>
  <c r="AH177" s="1"/>
  <c r="AH178" s="1"/>
  <c r="AH179" s="1"/>
  <c r="AH180" s="1"/>
  <c r="AH181" s="1"/>
  <c r="AH182" s="1"/>
  <c r="AH183" s="1"/>
  <c r="AH184" s="1"/>
  <c r="AH185" s="1"/>
  <c r="AH186" s="1"/>
  <c r="AH187" s="1"/>
  <c r="AH188" s="1"/>
  <c r="AH189" s="1"/>
  <c r="AH190" s="1"/>
  <c r="AH191" s="1"/>
  <c r="AH192" s="1"/>
  <c r="AH193" s="1"/>
  <c r="AH194" s="1"/>
  <c r="AH195" s="1"/>
  <c r="AH196" s="1"/>
  <c r="AH197" s="1"/>
  <c r="AH198" s="1"/>
  <c r="AH199" s="1"/>
  <c r="AH200" s="1"/>
  <c r="AH201" s="1"/>
  <c r="AH202" s="1"/>
  <c r="AH203" s="1"/>
  <c r="AH204" s="1"/>
  <c r="AH205" s="1"/>
  <c r="AH206" s="1"/>
  <c r="AH207" s="1"/>
  <c r="AH208" s="1"/>
  <c r="AH209" s="1"/>
  <c r="AH210" s="1"/>
  <c r="AH211" s="1"/>
  <c r="AH212" s="1"/>
  <c r="AH213" s="1"/>
  <c r="AH214" s="1"/>
  <c r="AH215" s="1"/>
  <c r="AH216" s="1"/>
  <c r="AH217" s="1"/>
  <c r="AH218" s="1"/>
  <c r="AH219" s="1"/>
  <c r="AH220" s="1"/>
  <c r="AH221" s="1"/>
  <c r="AH222" s="1"/>
  <c r="AH223" s="1"/>
  <c r="AH224" s="1"/>
  <c r="AH225" s="1"/>
  <c r="AH226" s="1"/>
  <c r="AH227" s="1"/>
  <c r="AH228" s="1"/>
  <c r="AH229" s="1"/>
  <c r="AH230" s="1"/>
  <c r="AH231" s="1"/>
  <c r="AH232" s="1"/>
  <c r="AH233" s="1"/>
  <c r="AH234" s="1"/>
  <c r="AH235" s="1"/>
  <c r="AH236" s="1"/>
  <c r="AH237" s="1"/>
  <c r="AH238" s="1"/>
  <c r="AH239" s="1"/>
  <c r="AH240" s="1"/>
  <c r="AH241" s="1"/>
  <c r="AH242" s="1"/>
  <c r="AH243" s="1"/>
  <c r="AH244" s="1"/>
  <c r="AH245" s="1"/>
  <c r="AH246" s="1"/>
  <c r="AH247" s="1"/>
  <c r="AH248" s="1"/>
  <c r="AH249" s="1"/>
  <c r="AH250" s="1"/>
  <c r="AH251" s="1"/>
  <c r="AH252" s="1"/>
  <c r="AH253" s="1"/>
  <c r="AH254" s="1"/>
  <c r="AH255" s="1"/>
  <c r="AH256" s="1"/>
  <c r="AH257" s="1"/>
  <c r="AH258" s="1"/>
  <c r="AH259" s="1"/>
  <c r="AH260" s="1"/>
  <c r="AH261" s="1"/>
  <c r="AH262" s="1"/>
  <c r="AH263" s="1"/>
  <c r="AH264" s="1"/>
  <c r="AH265" s="1"/>
  <c r="AH266" s="1"/>
  <c r="AH267" s="1"/>
  <c r="AH268" s="1"/>
  <c r="AH269" s="1"/>
  <c r="AH270" s="1"/>
  <c r="AH271" s="1"/>
  <c r="AH272" s="1"/>
  <c r="AH273" s="1"/>
  <c r="AH274" s="1"/>
  <c r="AH275" s="1"/>
  <c r="AH276" s="1"/>
  <c r="AH277" s="1"/>
  <c r="AH278" s="1"/>
  <c r="AH279" s="1"/>
  <c r="AH280" s="1"/>
  <c r="AH281" s="1"/>
  <c r="AH282" s="1"/>
  <c r="AH283" s="1"/>
  <c r="AH284" s="1"/>
  <c r="AH285" s="1"/>
  <c r="AH286" s="1"/>
  <c r="AH287" s="1"/>
  <c r="AH288" s="1"/>
  <c r="AH289" s="1"/>
  <c r="AH290" s="1"/>
  <c r="AH291" s="1"/>
  <c r="AH292" s="1"/>
  <c r="AH293" s="1"/>
  <c r="AH294" s="1"/>
  <c r="AH295" s="1"/>
  <c r="AH296" s="1"/>
  <c r="AH297" s="1"/>
  <c r="AH298" s="1"/>
  <c r="AH299" s="1"/>
  <c r="AH300" s="1"/>
  <c r="AH301" s="1"/>
  <c r="AH302" s="1"/>
  <c r="AH303" s="1"/>
  <c r="AH304" s="1"/>
  <c r="AH305" s="1"/>
  <c r="AH306" s="1"/>
  <c r="AH307" s="1"/>
  <c r="AH308" s="1"/>
  <c r="AH309" s="1"/>
  <c r="AH310" s="1"/>
  <c r="AH311" s="1"/>
  <c r="AH312" s="1"/>
  <c r="AH313" s="1"/>
  <c r="AH314" s="1"/>
  <c r="AH315" s="1"/>
  <c r="AH316" s="1"/>
  <c r="AH317" s="1"/>
  <c r="AH318" s="1"/>
  <c r="AH319" s="1"/>
  <c r="AH320" s="1"/>
  <c r="AH321" s="1"/>
  <c r="AH322" s="1"/>
  <c r="AH323" s="1"/>
  <c r="AH324" s="1"/>
  <c r="AH325" s="1"/>
  <c r="AH326" s="1"/>
  <c r="AH327" s="1"/>
  <c r="AH328" s="1"/>
  <c r="AH329" s="1"/>
  <c r="AH330" s="1"/>
  <c r="AH331" s="1"/>
  <c r="AH332" s="1"/>
  <c r="AH333" s="1"/>
  <c r="AH334" s="1"/>
  <c r="AH335" s="1"/>
  <c r="AH336" s="1"/>
  <c r="AH337" s="1"/>
  <c r="AH338" s="1"/>
  <c r="AH339" s="1"/>
  <c r="AH340" s="1"/>
  <c r="AH341" s="1"/>
  <c r="AH342" s="1"/>
  <c r="AH343" s="1"/>
  <c r="AH344" s="1"/>
  <c r="AH345" s="1"/>
  <c r="AH346" s="1"/>
  <c r="AH347" s="1"/>
  <c r="AH348" s="1"/>
  <c r="AH349" s="1"/>
  <c r="AH350" s="1"/>
  <c r="AH351" s="1"/>
  <c r="AH352" s="1"/>
  <c r="AH353" s="1"/>
  <c r="AH354" s="1"/>
  <c r="AH355" s="1"/>
  <c r="AH356" s="1"/>
  <c r="AH357" s="1"/>
  <c r="AH358" s="1"/>
  <c r="AH359" s="1"/>
  <c r="AH360" s="1"/>
  <c r="AH361" s="1"/>
  <c r="AH362" s="1"/>
  <c r="AH363" s="1"/>
  <c r="AH364" s="1"/>
  <c r="AH365" s="1"/>
  <c r="AH366" s="1"/>
  <c r="AH367" s="1"/>
  <c r="AH368" s="1"/>
  <c r="AH369" s="1"/>
  <c r="AH370" s="1"/>
  <c r="AH371" s="1"/>
  <c r="AH372" s="1"/>
  <c r="AH373" s="1"/>
  <c r="AH374" s="1"/>
  <c r="AH375" s="1"/>
  <c r="AH376" s="1"/>
  <c r="AH377" s="1"/>
  <c r="AH378" s="1"/>
  <c r="AH379" s="1"/>
  <c r="AH380" s="1"/>
  <c r="AH381" s="1"/>
  <c r="AH382" s="1"/>
  <c r="AH383" s="1"/>
  <c r="AH384" s="1"/>
  <c r="AH385" s="1"/>
  <c r="AH386" s="1"/>
  <c r="AH387" s="1"/>
  <c r="AH388" s="1"/>
  <c r="AH389" s="1"/>
  <c r="AH390" s="1"/>
  <c r="AH391" s="1"/>
  <c r="AH392" s="1"/>
  <c r="AH393" s="1"/>
  <c r="AH394" s="1"/>
  <c r="AH395" s="1"/>
  <c r="AH396" s="1"/>
  <c r="AH397" s="1"/>
  <c r="AH398" s="1"/>
  <c r="AH399" s="1"/>
  <c r="AH400" s="1"/>
  <c r="AH401" s="1"/>
  <c r="AH402" s="1"/>
  <c r="AH403" s="1"/>
  <c r="AH404" s="1"/>
  <c r="AH405" s="1"/>
  <c r="AH406" s="1"/>
  <c r="AH407" s="1"/>
  <c r="AH408" s="1"/>
  <c r="AH409" s="1"/>
  <c r="AH410" s="1"/>
  <c r="AH411" s="1"/>
  <c r="AH412" s="1"/>
  <c r="AH413" s="1"/>
  <c r="AH414" s="1"/>
  <c r="AH415" s="1"/>
  <c r="AH416" s="1"/>
  <c r="AH417" s="1"/>
  <c r="AH418" s="1"/>
  <c r="AH419" s="1"/>
  <c r="AH420" s="1"/>
  <c r="AH421" s="1"/>
  <c r="AH422" s="1"/>
  <c r="AH423" s="1"/>
  <c r="AH424" s="1"/>
  <c r="AH425" s="1"/>
  <c r="AH426" s="1"/>
  <c r="AH427" s="1"/>
  <c r="AH428" s="1"/>
  <c r="AH429" s="1"/>
  <c r="AH430" s="1"/>
  <c r="AH431" s="1"/>
  <c r="AH432" s="1"/>
  <c r="AH433" s="1"/>
  <c r="AH434" s="1"/>
  <c r="AH435" s="1"/>
  <c r="AH436" s="1"/>
  <c r="AH437" s="1"/>
  <c r="AH438" s="1"/>
  <c r="AH439" s="1"/>
  <c r="AH440" s="1"/>
  <c r="AH441" s="1"/>
  <c r="AH442" s="1"/>
  <c r="AH443" s="1"/>
  <c r="AH444" s="1"/>
  <c r="AG26"/>
  <c r="AG27" s="1"/>
  <c r="AG28" s="1"/>
  <c r="AG29" s="1"/>
  <c r="AG30" s="1"/>
  <c r="AG31" s="1"/>
  <c r="AG32" s="1"/>
  <c r="AG33" s="1"/>
  <c r="AG34" s="1"/>
  <c r="AG35" s="1"/>
  <c r="AG36" s="1"/>
  <c r="AG37" s="1"/>
  <c r="AG38" s="1"/>
  <c r="AG39" s="1"/>
  <c r="AG40" s="1"/>
  <c r="AG41" s="1"/>
  <c r="AG42" s="1"/>
  <c r="AG43" s="1"/>
  <c r="AG44" s="1"/>
  <c r="AG45" s="1"/>
  <c r="AG46" s="1"/>
  <c r="AG47" s="1"/>
  <c r="AG48" s="1"/>
  <c r="AG49" s="1"/>
  <c r="AG50" s="1"/>
  <c r="AG51" s="1"/>
  <c r="AG52" s="1"/>
  <c r="AG53" s="1"/>
  <c r="AG54" s="1"/>
  <c r="AG55" s="1"/>
  <c r="AG56" s="1"/>
  <c r="AG57" s="1"/>
  <c r="AG58" s="1"/>
  <c r="AG59" s="1"/>
  <c r="AG60" s="1"/>
  <c r="AG61" s="1"/>
  <c r="AG62" s="1"/>
  <c r="AG63" s="1"/>
  <c r="AG64" s="1"/>
  <c r="AG65" s="1"/>
  <c r="AG66" s="1"/>
  <c r="AG67" s="1"/>
  <c r="AG68" s="1"/>
  <c r="AG69" s="1"/>
  <c r="AG70" s="1"/>
  <c r="AG71" s="1"/>
  <c r="AG72" s="1"/>
  <c r="AG73" s="1"/>
  <c r="AG74" s="1"/>
  <c r="AG75" s="1"/>
  <c r="AG76" s="1"/>
  <c r="AG77" s="1"/>
  <c r="AG78" s="1"/>
  <c r="AG79" s="1"/>
  <c r="AG80" s="1"/>
  <c r="AG81" s="1"/>
  <c r="AG82" s="1"/>
  <c r="AG83" s="1"/>
  <c r="AG84" s="1"/>
  <c r="AG85" s="1"/>
  <c r="AG86" s="1"/>
  <c r="AG87" s="1"/>
  <c r="AG88" s="1"/>
  <c r="AG89" s="1"/>
  <c r="AG90" s="1"/>
  <c r="AG91" s="1"/>
  <c r="AG92" s="1"/>
  <c r="AG93" s="1"/>
  <c r="AG94"/>
  <c r="AG95" s="1"/>
  <c r="AG96"/>
  <c r="AG97" s="1"/>
  <c r="AG98" s="1"/>
  <c r="AG99" s="1"/>
  <c r="AG100" s="1"/>
  <c r="AG101" s="1"/>
  <c r="AG102" s="1"/>
  <c r="AG103" s="1"/>
  <c r="AG104" s="1"/>
  <c r="AG105" s="1"/>
  <c r="AG106" s="1"/>
  <c r="AG107" s="1"/>
  <c r="AG108" s="1"/>
  <c r="AG109" s="1"/>
  <c r="AG110" s="1"/>
  <c r="AG111" s="1"/>
  <c r="AG112" s="1"/>
  <c r="AG113" s="1"/>
  <c r="AG114" s="1"/>
  <c r="AG115" s="1"/>
  <c r="AG116" s="1"/>
  <c r="AG117" s="1"/>
  <c r="AG118" s="1"/>
  <c r="AG119" s="1"/>
  <c r="AG120" s="1"/>
  <c r="AG121" s="1"/>
  <c r="AG122" s="1"/>
  <c r="AG123" s="1"/>
  <c r="AG124" s="1"/>
  <c r="AG125" s="1"/>
  <c r="AG126" s="1"/>
  <c r="AG127" s="1"/>
  <c r="AG128" s="1"/>
  <c r="AG129" s="1"/>
  <c r="AG130" s="1"/>
  <c r="AG131" s="1"/>
  <c r="AG132" s="1"/>
  <c r="AG133" s="1"/>
  <c r="AG134" s="1"/>
  <c r="AG135" s="1"/>
  <c r="AG136" s="1"/>
  <c r="AG137" s="1"/>
  <c r="AG138" s="1"/>
  <c r="AG139" s="1"/>
  <c r="AG140" s="1"/>
  <c r="AG141" s="1"/>
  <c r="AG142" s="1"/>
  <c r="AG143" s="1"/>
  <c r="AG144" s="1"/>
  <c r="AG145" s="1"/>
  <c r="AG146" s="1"/>
  <c r="AG147" s="1"/>
  <c r="AG148" s="1"/>
  <c r="AG149" s="1"/>
  <c r="AG150" s="1"/>
  <c r="AG151" s="1"/>
  <c r="AG152" s="1"/>
  <c r="AG153" s="1"/>
  <c r="AG154" s="1"/>
  <c r="AG155" s="1"/>
  <c r="AG156" s="1"/>
  <c r="AG157" s="1"/>
  <c r="AG158" s="1"/>
  <c r="AG159" s="1"/>
  <c r="AG160" s="1"/>
  <c r="AG161" s="1"/>
  <c r="AG162" s="1"/>
  <c r="AG163" s="1"/>
  <c r="AG164" s="1"/>
  <c r="AG165" s="1"/>
  <c r="AG166" s="1"/>
  <c r="AG167" s="1"/>
  <c r="AG168" s="1"/>
  <c r="AG169" s="1"/>
  <c r="AG170" s="1"/>
  <c r="AG171"/>
  <c r="AG172" s="1"/>
  <c r="AG173" s="1"/>
  <c r="AG174" s="1"/>
  <c r="AG175" s="1"/>
  <c r="AG176" s="1"/>
  <c r="AG177" s="1"/>
  <c r="AG178" s="1"/>
  <c r="AG179" s="1"/>
  <c r="AG180" s="1"/>
  <c r="AG181" s="1"/>
  <c r="AG182" s="1"/>
  <c r="AG183" s="1"/>
  <c r="AG184" s="1"/>
  <c r="AG185" s="1"/>
  <c r="AG186" s="1"/>
  <c r="AG187" s="1"/>
  <c r="AG188" s="1"/>
  <c r="AG189" s="1"/>
  <c r="AG190" s="1"/>
  <c r="AG191" s="1"/>
  <c r="AG192" s="1"/>
  <c r="AG193" s="1"/>
  <c r="AG194" s="1"/>
  <c r="AG195" s="1"/>
  <c r="AG196" s="1"/>
  <c r="AG197" s="1"/>
  <c r="AG198" s="1"/>
  <c r="AG199" s="1"/>
  <c r="AG200" s="1"/>
  <c r="AG201" s="1"/>
  <c r="AG202" s="1"/>
  <c r="AG203" s="1"/>
  <c r="AG204" s="1"/>
  <c r="AG205" s="1"/>
  <c r="AG206" s="1"/>
  <c r="AG207" s="1"/>
  <c r="AG208" s="1"/>
  <c r="AG209" s="1"/>
  <c r="AG210" s="1"/>
  <c r="AG211" s="1"/>
  <c r="AG212" s="1"/>
  <c r="AG213" s="1"/>
  <c r="AG214" s="1"/>
  <c r="AG215" s="1"/>
  <c r="AG216" s="1"/>
  <c r="AG217" s="1"/>
  <c r="AG218" s="1"/>
  <c r="AG219" s="1"/>
  <c r="AG220" s="1"/>
  <c r="AG221" s="1"/>
  <c r="AG222" s="1"/>
  <c r="AG223" s="1"/>
  <c r="AG224" s="1"/>
  <c r="AG225" s="1"/>
  <c r="AG226" s="1"/>
  <c r="AG227" s="1"/>
  <c r="AG228" s="1"/>
  <c r="AG229" s="1"/>
  <c r="AG230" s="1"/>
  <c r="AG231" s="1"/>
  <c r="AG232" s="1"/>
  <c r="AG233" s="1"/>
  <c r="AG234" s="1"/>
  <c r="AG235" s="1"/>
  <c r="AG236" s="1"/>
  <c r="AG237" s="1"/>
  <c r="AG238" s="1"/>
  <c r="AG239" s="1"/>
  <c r="AG240" s="1"/>
  <c r="AG241" s="1"/>
  <c r="AG242" s="1"/>
  <c r="AG243" s="1"/>
  <c r="AG244" s="1"/>
  <c r="AG245" s="1"/>
  <c r="AG246" s="1"/>
  <c r="AG247" s="1"/>
  <c r="AG248" s="1"/>
  <c r="AG249" s="1"/>
  <c r="AG250" s="1"/>
  <c r="AG251" s="1"/>
  <c r="AG252" s="1"/>
  <c r="AG253" s="1"/>
  <c r="AG254" s="1"/>
  <c r="AG255" s="1"/>
  <c r="AG256"/>
  <c r="AG257" s="1"/>
  <c r="AG258"/>
  <c r="AG259" s="1"/>
  <c r="AG260" s="1"/>
  <c r="AG261" s="1"/>
  <c r="AG262" s="1"/>
  <c r="AG263" s="1"/>
  <c r="AG264" s="1"/>
  <c r="AG265" s="1"/>
  <c r="AG266" s="1"/>
  <c r="AG267" s="1"/>
  <c r="AG268" s="1"/>
  <c r="AG269" s="1"/>
  <c r="AG270" s="1"/>
  <c r="AG271" s="1"/>
  <c r="AG272" s="1"/>
  <c r="AG273" s="1"/>
  <c r="AG274" s="1"/>
  <c r="AG275" s="1"/>
  <c r="AG276" s="1"/>
  <c r="AG277" s="1"/>
  <c r="AG278" s="1"/>
  <c r="AG279" s="1"/>
  <c r="AG280" s="1"/>
  <c r="AG281" s="1"/>
  <c r="AG282" s="1"/>
  <c r="AG283" s="1"/>
  <c r="AG284" s="1"/>
  <c r="AG285" s="1"/>
  <c r="AG286" s="1"/>
  <c r="AG287" s="1"/>
  <c r="AG288" s="1"/>
  <c r="AG289" s="1"/>
  <c r="AG290" s="1"/>
  <c r="AG291" s="1"/>
  <c r="AG292" s="1"/>
  <c r="AG293" s="1"/>
  <c r="AG294" s="1"/>
  <c r="AG295" s="1"/>
  <c r="AG296" s="1"/>
  <c r="AG297" s="1"/>
  <c r="AG298" s="1"/>
  <c r="AG299" s="1"/>
  <c r="AG300" s="1"/>
  <c r="AG301" s="1"/>
  <c r="AG302" s="1"/>
  <c r="AG303" s="1"/>
  <c r="AG304" s="1"/>
  <c r="AG305" s="1"/>
  <c r="AG306" s="1"/>
  <c r="AG307" s="1"/>
  <c r="AG308" s="1"/>
  <c r="AG309" s="1"/>
  <c r="AG310" s="1"/>
  <c r="AG311" s="1"/>
  <c r="AG312" s="1"/>
  <c r="AG313" s="1"/>
  <c r="AG314" s="1"/>
  <c r="AG315" s="1"/>
  <c r="AG316" s="1"/>
  <c r="AG317" s="1"/>
  <c r="AG318" s="1"/>
  <c r="AG319" s="1"/>
  <c r="AG320" s="1"/>
  <c r="AG321" s="1"/>
  <c r="AG322" s="1"/>
  <c r="AG323" s="1"/>
  <c r="AG324" s="1"/>
  <c r="AG325" s="1"/>
  <c r="AG326" s="1"/>
  <c r="AG327" s="1"/>
  <c r="AG328" s="1"/>
  <c r="AG329" s="1"/>
  <c r="AG330" s="1"/>
  <c r="AG331" s="1"/>
  <c r="AG332" s="1"/>
  <c r="AG333" s="1"/>
  <c r="AG334" s="1"/>
  <c r="AG335" s="1"/>
  <c r="AG336" s="1"/>
  <c r="AG337" s="1"/>
  <c r="AG338" s="1"/>
  <c r="AG339" s="1"/>
  <c r="AG340" s="1"/>
  <c r="AG341" s="1"/>
  <c r="AG342" s="1"/>
  <c r="AG343" s="1"/>
  <c r="AG344" s="1"/>
  <c r="AG345" s="1"/>
  <c r="AG346" s="1"/>
  <c r="AG347" s="1"/>
  <c r="AG348" s="1"/>
  <c r="AG349" s="1"/>
  <c r="AG350" s="1"/>
  <c r="AG351" s="1"/>
  <c r="AG352" s="1"/>
  <c r="AG353" s="1"/>
  <c r="AG354" s="1"/>
  <c r="AG355" s="1"/>
  <c r="AG356" s="1"/>
  <c r="AG357" s="1"/>
  <c r="AG358" s="1"/>
  <c r="AG359" s="1"/>
  <c r="AG360" s="1"/>
  <c r="AG361" s="1"/>
  <c r="AG362" s="1"/>
  <c r="AG363" s="1"/>
  <c r="AG364" s="1"/>
  <c r="AG365" s="1"/>
  <c r="AG366" s="1"/>
  <c r="AG367" s="1"/>
  <c r="AG368" s="1"/>
  <c r="AG369" s="1"/>
  <c r="AG370" s="1"/>
  <c r="AG371" s="1"/>
  <c r="AG372" s="1"/>
  <c r="AG373" s="1"/>
  <c r="AG374" s="1"/>
  <c r="AG375" s="1"/>
  <c r="AG376" s="1"/>
  <c r="AG377" s="1"/>
  <c r="AG378" s="1"/>
  <c r="AG379" s="1"/>
  <c r="AG380" s="1"/>
  <c r="AG381" s="1"/>
  <c r="AG382" s="1"/>
  <c r="AG383" s="1"/>
  <c r="AG384" s="1"/>
  <c r="AG385" s="1"/>
  <c r="AG386" s="1"/>
  <c r="AG387" s="1"/>
  <c r="AG388" s="1"/>
  <c r="AG389" s="1"/>
  <c r="AG390" s="1"/>
  <c r="AG391" s="1"/>
  <c r="AG392" s="1"/>
  <c r="AG393" s="1"/>
  <c r="AG394" s="1"/>
  <c r="AG395" s="1"/>
  <c r="AG396" s="1"/>
  <c r="AG397" s="1"/>
  <c r="AG398" s="1"/>
  <c r="AG399" s="1"/>
  <c r="AG400" s="1"/>
  <c r="AG401" s="1"/>
  <c r="AG402" s="1"/>
  <c r="AG403" s="1"/>
  <c r="AG404" s="1"/>
  <c r="AG405" s="1"/>
  <c r="AG406" s="1"/>
  <c r="AG407" s="1"/>
  <c r="AG408" s="1"/>
  <c r="AG409" s="1"/>
  <c r="AG410" s="1"/>
  <c r="AG411" s="1"/>
  <c r="AG412" s="1"/>
  <c r="AG413" s="1"/>
  <c r="AG414" s="1"/>
  <c r="AG415" s="1"/>
  <c r="AG416" s="1"/>
  <c r="AG417" s="1"/>
  <c r="AG418" s="1"/>
  <c r="AG419" s="1"/>
  <c r="AG420" s="1"/>
  <c r="AG421" s="1"/>
  <c r="AG422" s="1"/>
  <c r="AG423" s="1"/>
  <c r="AG424" s="1"/>
  <c r="AG425" s="1"/>
  <c r="AG426" s="1"/>
  <c r="AG427" s="1"/>
  <c r="AG428" s="1"/>
  <c r="AG429" s="1"/>
  <c r="AG430" s="1"/>
  <c r="AG431" s="1"/>
  <c r="AG432" s="1"/>
  <c r="AG433" s="1"/>
  <c r="AG434" s="1"/>
  <c r="AG435" s="1"/>
  <c r="AG436" s="1"/>
  <c r="AG437" s="1"/>
  <c r="AG438" s="1"/>
  <c r="AG439" s="1"/>
  <c r="AG440" s="1"/>
  <c r="AG441" s="1"/>
  <c r="AG442" s="1"/>
  <c r="AG443" s="1"/>
  <c r="AG444" s="1"/>
  <c r="AG445" s="1"/>
  <c r="AH445"/>
  <c r="AH446" s="1"/>
  <c r="AH447" s="1"/>
  <c r="AH448" s="1"/>
  <c r="AH449" s="1"/>
  <c r="AH450" s="1"/>
  <c r="AH451" s="1"/>
  <c r="AH452" s="1"/>
  <c r="AH453" s="1"/>
  <c r="AH454" s="1"/>
  <c r="AH455" s="1"/>
  <c r="AH456" s="1"/>
  <c r="AH457" s="1"/>
  <c r="AH458" s="1"/>
  <c r="AH459" s="1"/>
  <c r="AH460" s="1"/>
  <c r="AH461" s="1"/>
  <c r="AH462" s="1"/>
  <c r="AH463" s="1"/>
  <c r="AH464" s="1"/>
  <c r="AH465" s="1"/>
  <c r="AH466" s="1"/>
  <c r="AH467" s="1"/>
  <c r="AH468" s="1"/>
  <c r="AH469" s="1"/>
  <c r="AH470" s="1"/>
  <c r="AH471" s="1"/>
  <c r="AH472" s="1"/>
  <c r="AH473" s="1"/>
  <c r="AH474" s="1"/>
  <c r="AH475" s="1"/>
  <c r="AH476" s="1"/>
  <c r="AH477" s="1"/>
  <c r="AH478" s="1"/>
  <c r="AH479" s="1"/>
  <c r="AH480" s="1"/>
  <c r="AH481" s="1"/>
  <c r="AH482" s="1"/>
  <c r="AH483" s="1"/>
  <c r="AH484" s="1"/>
  <c r="AH485" s="1"/>
  <c r="AH486" s="1"/>
  <c r="AH487" s="1"/>
  <c r="AH488" s="1"/>
  <c r="AH489" s="1"/>
  <c r="AH490" s="1"/>
  <c r="AH491" s="1"/>
  <c r="AH492" s="1"/>
  <c r="AH493" s="1"/>
  <c r="AH494" s="1"/>
  <c r="AH495" s="1"/>
  <c r="AH496" s="1"/>
  <c r="AH497" s="1"/>
  <c r="AH498" s="1"/>
  <c r="AH499" s="1"/>
  <c r="AH500" s="1"/>
  <c r="AH501" s="1"/>
  <c r="AH502" s="1"/>
  <c r="AH503" s="1"/>
  <c r="AH504" s="1"/>
  <c r="AH505" s="1"/>
  <c r="AH506" s="1"/>
  <c r="AH507" s="1"/>
  <c r="AH508" s="1"/>
  <c r="AH509" s="1"/>
  <c r="AH510" s="1"/>
  <c r="AH511" s="1"/>
  <c r="AH512" s="1"/>
  <c r="AH513" s="1"/>
  <c r="AH514" s="1"/>
  <c r="AH515" s="1"/>
  <c r="AH516" s="1"/>
  <c r="AH517" s="1"/>
  <c r="AH518" s="1"/>
  <c r="AH519" s="1"/>
  <c r="AH520" s="1"/>
  <c r="AH521" s="1"/>
  <c r="AH522" s="1"/>
  <c r="AH523" s="1"/>
  <c r="AH524" s="1"/>
  <c r="AH525" s="1"/>
  <c r="AH526" s="1"/>
  <c r="AH527" s="1"/>
  <c r="AH528" s="1"/>
  <c r="AH529" s="1"/>
  <c r="AH530" s="1"/>
  <c r="AH531" s="1"/>
  <c r="AH532" s="1"/>
  <c r="AH533" s="1"/>
  <c r="AH534" s="1"/>
  <c r="AH535" s="1"/>
  <c r="AH536" s="1"/>
  <c r="AH537" s="1"/>
  <c r="AH538" s="1"/>
  <c r="AH539" s="1"/>
  <c r="AH540" s="1"/>
  <c r="AH541" s="1"/>
  <c r="AH542" s="1"/>
  <c r="AH543" s="1"/>
  <c r="AH544" s="1"/>
  <c r="AH545" s="1"/>
  <c r="AH546" s="1"/>
  <c r="AH547" s="1"/>
  <c r="AH548" s="1"/>
  <c r="AH549" s="1"/>
  <c r="AH550" s="1"/>
  <c r="AH551" s="1"/>
  <c r="AH552" s="1"/>
  <c r="AH553" s="1"/>
  <c r="AH554" s="1"/>
  <c r="AH555" s="1"/>
  <c r="AH556" s="1"/>
  <c r="AG446"/>
  <c r="AG447" s="1"/>
  <c r="AG448"/>
  <c r="AG449" s="1"/>
  <c r="AG450" s="1"/>
  <c r="AG451" s="1"/>
  <c r="AG452" s="1"/>
  <c r="AG453" s="1"/>
  <c r="AG454" s="1"/>
  <c r="AG455" s="1"/>
  <c r="AG456" s="1"/>
  <c r="AG457" s="1"/>
  <c r="AG458" s="1"/>
  <c r="AG459" s="1"/>
  <c r="AG460" s="1"/>
  <c r="AG461" s="1"/>
  <c r="AG462" s="1"/>
  <c r="AG463" s="1"/>
  <c r="AG464" s="1"/>
  <c r="AG465" s="1"/>
  <c r="AG466" s="1"/>
  <c r="AG467" s="1"/>
  <c r="AG468" s="1"/>
  <c r="AG469" s="1"/>
  <c r="AG470" s="1"/>
  <c r="AG471" s="1"/>
  <c r="AG472" s="1"/>
  <c r="AG473" s="1"/>
  <c r="AG474" s="1"/>
  <c r="AG475" s="1"/>
  <c r="AG476" s="1"/>
  <c r="AG477" s="1"/>
  <c r="AG478" s="1"/>
  <c r="AG479" s="1"/>
  <c r="AG480" s="1"/>
  <c r="AG481" s="1"/>
  <c r="AG482" s="1"/>
  <c r="AG483" s="1"/>
  <c r="AG484" s="1"/>
  <c r="AG485" s="1"/>
  <c r="AG486" s="1"/>
  <c r="AG487" s="1"/>
  <c r="AG488" s="1"/>
  <c r="AG489" s="1"/>
  <c r="AG490" s="1"/>
  <c r="AG491" s="1"/>
  <c r="AG492" s="1"/>
  <c r="AG493" s="1"/>
  <c r="AG494" s="1"/>
  <c r="AG495" s="1"/>
  <c r="AG496" s="1"/>
  <c r="AG497" s="1"/>
  <c r="AG498" s="1"/>
  <c r="AG499" s="1"/>
  <c r="AG500" s="1"/>
  <c r="AG501" s="1"/>
  <c r="AG502" s="1"/>
  <c r="AG503" s="1"/>
  <c r="AG504" s="1"/>
  <c r="AG505" s="1"/>
  <c r="AG506" s="1"/>
  <c r="AG507" s="1"/>
  <c r="AG508" s="1"/>
  <c r="AG509" s="1"/>
  <c r="AG510" s="1"/>
  <c r="AG511" s="1"/>
  <c r="AG512" s="1"/>
  <c r="AG513" s="1"/>
  <c r="AG514" s="1"/>
  <c r="AG515" s="1"/>
  <c r="AG516" s="1"/>
  <c r="AG517" s="1"/>
  <c r="AG518" s="1"/>
  <c r="AG519" s="1"/>
  <c r="AG520" s="1"/>
  <c r="AG521" s="1"/>
  <c r="AG522" s="1"/>
  <c r="AG523" s="1"/>
  <c r="AG524" s="1"/>
  <c r="AG525" s="1"/>
  <c r="AG526" s="1"/>
  <c r="AG527" s="1"/>
  <c r="AG528" s="1"/>
  <c r="AG529" s="1"/>
  <c r="AG530" s="1"/>
  <c r="AG531" s="1"/>
  <c r="AG532" s="1"/>
  <c r="AG533" s="1"/>
  <c r="AG534" s="1"/>
  <c r="AG535" s="1"/>
  <c r="AG536" s="1"/>
  <c r="AG537" s="1"/>
  <c r="AG538" s="1"/>
  <c r="AG539" s="1"/>
  <c r="AG540" s="1"/>
  <c r="AG541" s="1"/>
  <c r="AG542" s="1"/>
  <c r="AG543" s="1"/>
  <c r="AG544" s="1"/>
  <c r="AG545" s="1"/>
  <c r="AG546" s="1"/>
  <c r="AG547" s="1"/>
  <c r="AG548" s="1"/>
  <c r="AG549" s="1"/>
  <c r="AG550" s="1"/>
  <c r="AG551" s="1"/>
  <c r="AG552" s="1"/>
  <c r="AG553" s="1"/>
  <c r="AG554" s="1"/>
  <c r="AG555" s="1"/>
  <c r="AG556" s="1"/>
  <c r="AG557" s="1"/>
  <c r="AG558" s="1"/>
  <c r="AG559" s="1"/>
  <c r="AG560" s="1"/>
  <c r="AG561" s="1"/>
  <c r="AG562" s="1"/>
  <c r="AG563" s="1"/>
  <c r="AG564" s="1"/>
  <c r="AG565" s="1"/>
  <c r="AG566" s="1"/>
  <c r="AG567" s="1"/>
  <c r="AG568" s="1"/>
  <c r="AG569" s="1"/>
  <c r="AG570" s="1"/>
  <c r="AG571" s="1"/>
  <c r="AG572" s="1"/>
  <c r="AG573" s="1"/>
  <c r="AG574" s="1"/>
  <c r="AG575" s="1"/>
  <c r="AG576" s="1"/>
  <c r="AG577" s="1"/>
  <c r="AG578" s="1"/>
  <c r="AG579" s="1"/>
  <c r="AG580" s="1"/>
  <c r="AG581" s="1"/>
  <c r="AG582" s="1"/>
  <c r="AG583" s="1"/>
  <c r="AG584" s="1"/>
  <c r="AG585" s="1"/>
  <c r="AG586" s="1"/>
  <c r="AG587" s="1"/>
  <c r="AG588" s="1"/>
  <c r="AG589" s="1"/>
  <c r="AG590" s="1"/>
  <c r="AG591" s="1"/>
  <c r="AG592" s="1"/>
  <c r="AG593" s="1"/>
  <c r="AG594" s="1"/>
  <c r="AG595" s="1"/>
  <c r="AG596" s="1"/>
  <c r="AG597" s="1"/>
  <c r="AG598" s="1"/>
  <c r="AG599" s="1"/>
  <c r="AG600" s="1"/>
  <c r="AG601" s="1"/>
  <c r="AG602" s="1"/>
  <c r="AG603" s="1"/>
  <c r="AG604" s="1"/>
  <c r="AG605" s="1"/>
  <c r="AG606" s="1"/>
  <c r="AG607" s="1"/>
  <c r="AG608" s="1"/>
  <c r="AG609" s="1"/>
  <c r="AG610" s="1"/>
  <c r="AG611" s="1"/>
  <c r="AG612" s="1"/>
  <c r="AG613" s="1"/>
  <c r="AG614" s="1"/>
  <c r="AG615" s="1"/>
  <c r="AG616" s="1"/>
  <c r="AG617" s="1"/>
  <c r="AG618" s="1"/>
  <c r="AG619" s="1"/>
  <c r="AG620" s="1"/>
  <c r="AG621" s="1"/>
  <c r="AG622" s="1"/>
  <c r="AG623" s="1"/>
  <c r="AG624" s="1"/>
  <c r="AG625" s="1"/>
  <c r="AG626" s="1"/>
  <c r="AG627" s="1"/>
  <c r="AG628" s="1"/>
  <c r="AG629" s="1"/>
  <c r="AG630" s="1"/>
  <c r="AG631" s="1"/>
  <c r="AG632" s="1"/>
  <c r="AG633" s="1"/>
  <c r="AG634" s="1"/>
  <c r="AG635" s="1"/>
  <c r="AG636" s="1"/>
  <c r="AG637" s="1"/>
  <c r="AG638" s="1"/>
  <c r="AG639" s="1"/>
  <c r="AG640" s="1"/>
  <c r="AG641" s="1"/>
  <c r="AG642" s="1"/>
  <c r="AG643" s="1"/>
  <c r="AG644" s="1"/>
  <c r="AG645" s="1"/>
  <c r="AG646" s="1"/>
  <c r="AG647" s="1"/>
  <c r="AG648" s="1"/>
  <c r="AG649" s="1"/>
  <c r="AG650" s="1"/>
  <c r="AG651" s="1"/>
  <c r="AG652" s="1"/>
  <c r="AG653" s="1"/>
  <c r="AG654" s="1"/>
  <c r="AG655" s="1"/>
  <c r="AG656" s="1"/>
  <c r="AG657" s="1"/>
  <c r="AG658" s="1"/>
  <c r="AG659" s="1"/>
  <c r="AG660" s="1"/>
  <c r="AG661" s="1"/>
  <c r="AG662" s="1"/>
  <c r="AG663" s="1"/>
  <c r="AG664" s="1"/>
  <c r="AG665" s="1"/>
  <c r="AG666" s="1"/>
  <c r="AG667" s="1"/>
  <c r="AG668" s="1"/>
  <c r="AG669" s="1"/>
  <c r="AG670" s="1"/>
  <c r="AG671" s="1"/>
  <c r="AG672" s="1"/>
  <c r="AG673" s="1"/>
  <c r="AG674" s="1"/>
  <c r="AG675" s="1"/>
  <c r="AG676" s="1"/>
  <c r="AG677" s="1"/>
  <c r="AG678" s="1"/>
  <c r="AG679" s="1"/>
  <c r="AG680" s="1"/>
  <c r="AG681" s="1"/>
  <c r="AG682" s="1"/>
  <c r="AG683" s="1"/>
  <c r="AG684" s="1"/>
  <c r="AG685" s="1"/>
  <c r="AG686" s="1"/>
  <c r="AG687" s="1"/>
  <c r="AG688" s="1"/>
  <c r="AG689" s="1"/>
  <c r="AG690" s="1"/>
  <c r="AG691" s="1"/>
  <c r="AG692" s="1"/>
  <c r="AG693" s="1"/>
  <c r="AG694" s="1"/>
  <c r="AG695" s="1"/>
  <c r="AG696" s="1"/>
  <c r="AG697" s="1"/>
  <c r="AG698" s="1"/>
  <c r="AG699" s="1"/>
  <c r="AG700" s="1"/>
  <c r="AG701" s="1"/>
  <c r="AG702" s="1"/>
  <c r="AG703" s="1"/>
  <c r="AG704" s="1"/>
  <c r="AG705" s="1"/>
  <c r="AG706" s="1"/>
  <c r="AG707" s="1"/>
  <c r="AG708" s="1"/>
  <c r="AG709" s="1"/>
  <c r="AG710" s="1"/>
  <c r="AG711" s="1"/>
  <c r="AG712" s="1"/>
  <c r="AG713" s="1"/>
  <c r="AG714" s="1"/>
  <c r="AG715" s="1"/>
  <c r="AG716" s="1"/>
  <c r="AG717" s="1"/>
  <c r="AG718" s="1"/>
  <c r="AG719" s="1"/>
  <c r="AG720" s="1"/>
  <c r="AG721" s="1"/>
  <c r="AG722" s="1"/>
  <c r="AG723" s="1"/>
  <c r="AG724" s="1"/>
  <c r="AG725" s="1"/>
  <c r="AG726" s="1"/>
  <c r="AG727" s="1"/>
  <c r="AG728" s="1"/>
  <c r="AG729" s="1"/>
  <c r="AG730" s="1"/>
  <c r="AG731" s="1"/>
  <c r="AG732" s="1"/>
  <c r="AG733" s="1"/>
  <c r="AG734" s="1"/>
  <c r="AG735" s="1"/>
  <c r="AG736" s="1"/>
  <c r="AG737" s="1"/>
  <c r="AG738" s="1"/>
  <c r="AG739" s="1"/>
  <c r="AG740" s="1"/>
  <c r="AG741" s="1"/>
  <c r="AG742" s="1"/>
  <c r="AG743" s="1"/>
  <c r="AG744" s="1"/>
  <c r="AG745" s="1"/>
  <c r="AG746" s="1"/>
  <c r="AG747" s="1"/>
  <c r="AG748" s="1"/>
  <c r="AG749" s="1"/>
  <c r="AG750" s="1"/>
  <c r="AG751" s="1"/>
  <c r="AG752" s="1"/>
  <c r="AG753" s="1"/>
  <c r="AG754" s="1"/>
  <c r="AG755" s="1"/>
  <c r="AG756" s="1"/>
  <c r="AG757" s="1"/>
  <c r="AG758" s="1"/>
  <c r="AG759" s="1"/>
  <c r="AG760" s="1"/>
  <c r="AG761" s="1"/>
  <c r="AG762" s="1"/>
  <c r="AG763" s="1"/>
  <c r="AG764" s="1"/>
  <c r="AG765" s="1"/>
  <c r="AG766" s="1"/>
  <c r="AG767" s="1"/>
  <c r="AG768" s="1"/>
  <c r="AG769" s="1"/>
  <c r="AG770" s="1"/>
  <c r="AG771" s="1"/>
  <c r="AG772" s="1"/>
  <c r="AG773" s="1"/>
  <c r="AG774" s="1"/>
  <c r="AG775" s="1"/>
  <c r="AG776" s="1"/>
  <c r="AG777" s="1"/>
  <c r="AG778" s="1"/>
  <c r="AG779" s="1"/>
  <c r="AG780" s="1"/>
  <c r="AG781" s="1"/>
  <c r="AG782" s="1"/>
  <c r="AG783" s="1"/>
  <c r="AG784" s="1"/>
  <c r="AG785" s="1"/>
  <c r="AG786" s="1"/>
  <c r="AG787" s="1"/>
  <c r="AG788" s="1"/>
  <c r="AG789" s="1"/>
  <c r="AG790" s="1"/>
  <c r="AG791" s="1"/>
  <c r="AG792" s="1"/>
  <c r="AG793" s="1"/>
  <c r="AG794" s="1"/>
  <c r="AG795" s="1"/>
  <c r="AG796" s="1"/>
  <c r="AG797" s="1"/>
  <c r="AG798" s="1"/>
  <c r="AG799" s="1"/>
  <c r="AG800" s="1"/>
  <c r="AG801" s="1"/>
  <c r="AG802" s="1"/>
  <c r="AG803" s="1"/>
  <c r="AG804" s="1"/>
  <c r="AG805" s="1"/>
  <c r="AG806" s="1"/>
  <c r="AG807" s="1"/>
  <c r="AG808" s="1"/>
  <c r="AG809" s="1"/>
  <c r="AG810" s="1"/>
  <c r="AG811" s="1"/>
  <c r="AG812" s="1"/>
  <c r="AG813" s="1"/>
  <c r="AG814" s="1"/>
  <c r="AG815" s="1"/>
  <c r="AG816" s="1"/>
  <c r="AG817" s="1"/>
  <c r="AG818" s="1"/>
  <c r="AG819" s="1"/>
  <c r="AG820" s="1"/>
  <c r="AG821" s="1"/>
  <c r="AG822" s="1"/>
  <c r="AG823" s="1"/>
  <c r="AG824" s="1"/>
  <c r="AG825" s="1"/>
  <c r="AG826" s="1"/>
  <c r="AG827" s="1"/>
  <c r="AG828" s="1"/>
  <c r="AG829" s="1"/>
  <c r="AG830" s="1"/>
  <c r="AG831" s="1"/>
  <c r="AG832" s="1"/>
  <c r="AG833" s="1"/>
  <c r="AG834" s="1"/>
  <c r="AG835" s="1"/>
  <c r="AG836" s="1"/>
  <c r="AG837" s="1"/>
  <c r="AG838" s="1"/>
  <c r="AG839" s="1"/>
  <c r="AG840" s="1"/>
  <c r="AG841" s="1"/>
  <c r="AG842" s="1"/>
  <c r="AG843" s="1"/>
  <c r="AG844" s="1"/>
  <c r="AG845" s="1"/>
  <c r="AG846" s="1"/>
  <c r="AG847" s="1"/>
  <c r="AG848" s="1"/>
  <c r="AG849" s="1"/>
  <c r="AG850" s="1"/>
  <c r="AG851" s="1"/>
  <c r="AG852" s="1"/>
  <c r="AG853" s="1"/>
  <c r="AG854" s="1"/>
  <c r="AG855" s="1"/>
  <c r="AG856" s="1"/>
  <c r="AG857" s="1"/>
  <c r="AG858" s="1"/>
  <c r="AG859" s="1"/>
  <c r="AG860" s="1"/>
  <c r="AG861" s="1"/>
  <c r="AG862" s="1"/>
  <c r="AG863" s="1"/>
  <c r="AG864" s="1"/>
  <c r="AG865" s="1"/>
  <c r="AG866" s="1"/>
  <c r="AG867" s="1"/>
  <c r="AG868" s="1"/>
  <c r="AG869" s="1"/>
  <c r="AG870" s="1"/>
  <c r="AG871" s="1"/>
  <c r="AG872" s="1"/>
  <c r="AG873" s="1"/>
  <c r="AG874" s="1"/>
  <c r="AG875" s="1"/>
  <c r="AG876" s="1"/>
  <c r="AG877" s="1"/>
  <c r="AG878" s="1"/>
  <c r="AG879" s="1"/>
  <c r="AG880" s="1"/>
  <c r="AG881" s="1"/>
  <c r="AG882" s="1"/>
  <c r="AG883" s="1"/>
  <c r="AG884" s="1"/>
  <c r="AG885" s="1"/>
  <c r="AG886" s="1"/>
  <c r="AG887" s="1"/>
  <c r="AG888" s="1"/>
  <c r="AG889" s="1"/>
  <c r="AG890" s="1"/>
  <c r="AG891" s="1"/>
  <c r="AG892" s="1"/>
  <c r="AG893" s="1"/>
  <c r="AG894" s="1"/>
  <c r="AG895" s="1"/>
  <c r="AG896" s="1"/>
  <c r="AG897" s="1"/>
  <c r="AG898" s="1"/>
  <c r="AG899" s="1"/>
  <c r="AG900" s="1"/>
  <c r="AG901" s="1"/>
  <c r="AG902" s="1"/>
  <c r="AG903" s="1"/>
  <c r="AG904" s="1"/>
  <c r="AG905" s="1"/>
  <c r="AG906" s="1"/>
  <c r="AG907" s="1"/>
  <c r="AG908" s="1"/>
  <c r="AG909" s="1"/>
  <c r="AG910" s="1"/>
  <c r="AG911" s="1"/>
  <c r="AG912" s="1"/>
  <c r="AG913" s="1"/>
  <c r="AG914" s="1"/>
  <c r="AG915" s="1"/>
  <c r="AG916" s="1"/>
  <c r="AG917" s="1"/>
  <c r="AG918" s="1"/>
  <c r="AG919" s="1"/>
  <c r="AG920" s="1"/>
  <c r="AG921" s="1"/>
  <c r="AG922" s="1"/>
  <c r="AG923" s="1"/>
  <c r="AG924" s="1"/>
  <c r="AG925" s="1"/>
  <c r="AG926" s="1"/>
  <c r="AG927" s="1"/>
  <c r="AG928" s="1"/>
  <c r="AG929" s="1"/>
  <c r="AG930" s="1"/>
  <c r="AG931" s="1"/>
  <c r="AG932" s="1"/>
  <c r="AG933" s="1"/>
  <c r="AG934" s="1"/>
  <c r="AG935" s="1"/>
  <c r="AG936" s="1"/>
  <c r="AG937" s="1"/>
  <c r="AG938" s="1"/>
  <c r="AH557"/>
  <c r="AH558" s="1"/>
  <c r="AH559"/>
  <c r="AH560" s="1"/>
  <c r="AH561" s="1"/>
  <c r="AH562" s="1"/>
  <c r="AH563" s="1"/>
  <c r="AH564" s="1"/>
  <c r="AH565" s="1"/>
  <c r="AH566" s="1"/>
  <c r="AH567" s="1"/>
  <c r="AH568" s="1"/>
  <c r="AH569" s="1"/>
  <c r="AH570" s="1"/>
  <c r="AH571" s="1"/>
  <c r="AH572" s="1"/>
  <c r="AH573" s="1"/>
  <c r="AH574" s="1"/>
  <c r="AH575" s="1"/>
  <c r="AH576" s="1"/>
  <c r="AH577" s="1"/>
  <c r="AH578" s="1"/>
  <c r="AH579" s="1"/>
  <c r="AH580" s="1"/>
  <c r="AH581" s="1"/>
  <c r="AH582" s="1"/>
  <c r="AH583" s="1"/>
  <c r="AH584" s="1"/>
  <c r="AH585" s="1"/>
  <c r="AH586" s="1"/>
  <c r="AH587" s="1"/>
  <c r="AH588" s="1"/>
  <c r="AH589" s="1"/>
  <c r="AH590" s="1"/>
  <c r="AH591" s="1"/>
  <c r="AH592" s="1"/>
  <c r="AH593" s="1"/>
  <c r="AH594" s="1"/>
  <c r="AH595" s="1"/>
  <c r="AH596" s="1"/>
  <c r="AH597" s="1"/>
  <c r="AH598" s="1"/>
  <c r="AH599" s="1"/>
  <c r="AH600" s="1"/>
  <c r="AH601" s="1"/>
  <c r="AH602" s="1"/>
  <c r="AH603" s="1"/>
  <c r="AH604" s="1"/>
  <c r="AH605" s="1"/>
  <c r="AH606" s="1"/>
  <c r="AH607" s="1"/>
  <c r="AH608" s="1"/>
  <c r="AH609" s="1"/>
  <c r="AH610" s="1"/>
  <c r="AH611" s="1"/>
  <c r="AH612" s="1"/>
  <c r="AH613" s="1"/>
  <c r="AH614" s="1"/>
  <c r="AH615" s="1"/>
  <c r="AH616" s="1"/>
  <c r="AH617" s="1"/>
  <c r="AH618" s="1"/>
  <c r="AH619" s="1"/>
  <c r="AH620" s="1"/>
  <c r="AH621" s="1"/>
  <c r="AH622" s="1"/>
  <c r="AH623" s="1"/>
  <c r="AH624" s="1"/>
  <c r="AH625" s="1"/>
  <c r="AH626" s="1"/>
  <c r="AH627" s="1"/>
  <c r="AH628" s="1"/>
  <c r="AH629" s="1"/>
  <c r="AH630" s="1"/>
  <c r="AH631" s="1"/>
  <c r="AH632" s="1"/>
  <c r="AH633" s="1"/>
  <c r="AH634" s="1"/>
  <c r="AH635" s="1"/>
  <c r="AH636" s="1"/>
  <c r="AH637" s="1"/>
  <c r="AH638" s="1"/>
  <c r="AH639" s="1"/>
  <c r="AH640" s="1"/>
  <c r="AH641" s="1"/>
  <c r="AH642" s="1"/>
  <c r="AH643" s="1"/>
  <c r="AH644" s="1"/>
  <c r="AH645" s="1"/>
  <c r="AH646" s="1"/>
  <c r="AH647" s="1"/>
  <c r="AH648" s="1"/>
  <c r="AH649" s="1"/>
  <c r="AH650" s="1"/>
  <c r="AH651" s="1"/>
  <c r="AH652" s="1"/>
  <c r="AH653" s="1"/>
  <c r="AH654" s="1"/>
  <c r="AH655" s="1"/>
  <c r="AH656" s="1"/>
  <c r="AH657" s="1"/>
  <c r="AH658" s="1"/>
  <c r="AH659" s="1"/>
  <c r="AH660" s="1"/>
  <c r="AH661" s="1"/>
  <c r="AH662" s="1"/>
  <c r="AH663" s="1"/>
  <c r="AH664" s="1"/>
  <c r="AH665" s="1"/>
  <c r="AH666" s="1"/>
  <c r="AH667" s="1"/>
  <c r="AH668" s="1"/>
  <c r="AH669" s="1"/>
  <c r="AH670" s="1"/>
  <c r="AH671" s="1"/>
  <c r="AH672" s="1"/>
  <c r="AH673" s="1"/>
  <c r="AH674" s="1"/>
  <c r="AH675" s="1"/>
  <c r="AH676" s="1"/>
  <c r="AH677" s="1"/>
  <c r="AH678" s="1"/>
  <c r="AH679" s="1"/>
  <c r="AH680" s="1"/>
  <c r="AH681" s="1"/>
  <c r="AH682" s="1"/>
  <c r="AH683" s="1"/>
  <c r="AH684" s="1"/>
  <c r="AH685" s="1"/>
  <c r="AH686" s="1"/>
  <c r="AH687" s="1"/>
  <c r="AH688" s="1"/>
  <c r="AH689" s="1"/>
  <c r="AH690" s="1"/>
  <c r="AH691" s="1"/>
  <c r="AH692" s="1"/>
  <c r="AH693" s="1"/>
  <c r="AH694" s="1"/>
  <c r="AH695" s="1"/>
  <c r="AH696" s="1"/>
  <c r="AH697" s="1"/>
  <c r="AH698" s="1"/>
  <c r="AH699" s="1"/>
  <c r="AH700" s="1"/>
  <c r="AH701" s="1"/>
  <c r="AH702" s="1"/>
  <c r="AH703" s="1"/>
  <c r="AH704" s="1"/>
  <c r="AH705" s="1"/>
  <c r="AH706" s="1"/>
  <c r="AH707" s="1"/>
  <c r="AH708" s="1"/>
  <c r="AH709" s="1"/>
  <c r="AH710" s="1"/>
  <c r="AH711" s="1"/>
  <c r="AH712" s="1"/>
  <c r="AH713" s="1"/>
  <c r="AH714" s="1"/>
  <c r="AH715" s="1"/>
  <c r="AH716" s="1"/>
  <c r="AH717" s="1"/>
  <c r="AH718" s="1"/>
  <c r="AH719" s="1"/>
  <c r="AH720" s="1"/>
  <c r="AH721" s="1"/>
  <c r="AH722" s="1"/>
  <c r="AH723" s="1"/>
  <c r="AH724" s="1"/>
  <c r="AH725" s="1"/>
  <c r="AH726" s="1"/>
  <c r="AH727" s="1"/>
  <c r="AH728" s="1"/>
  <c r="AH729" s="1"/>
  <c r="AH730" s="1"/>
  <c r="AH731" s="1"/>
  <c r="AH732" s="1"/>
  <c r="AH733" s="1"/>
  <c r="AH734" s="1"/>
  <c r="AH735" s="1"/>
  <c r="AH736" s="1"/>
  <c r="AH737" s="1"/>
  <c r="AH738" s="1"/>
  <c r="AH739" s="1"/>
  <c r="AH740" s="1"/>
  <c r="AH741" s="1"/>
  <c r="AH742" s="1"/>
  <c r="AH743" s="1"/>
  <c r="AH744" s="1"/>
  <c r="AH745" s="1"/>
  <c r="AH746" s="1"/>
  <c r="AH747" s="1"/>
  <c r="AH748" s="1"/>
  <c r="AH749" s="1"/>
  <c r="AH750" s="1"/>
  <c r="AH751" s="1"/>
  <c r="AH752" s="1"/>
  <c r="AH753" s="1"/>
  <c r="AH754" s="1"/>
  <c r="AH755" s="1"/>
  <c r="AH756" s="1"/>
  <c r="AH757" s="1"/>
  <c r="AH758" s="1"/>
  <c r="AH759" s="1"/>
  <c r="AH760" s="1"/>
  <c r="AH761" s="1"/>
  <c r="AH762" s="1"/>
  <c r="AH763" s="1"/>
  <c r="AH764" s="1"/>
  <c r="AH765" s="1"/>
  <c r="AH766" s="1"/>
  <c r="AH767" s="1"/>
  <c r="AH768" s="1"/>
  <c r="AH769" s="1"/>
  <c r="AH770" s="1"/>
  <c r="AH771" s="1"/>
  <c r="AH772" s="1"/>
  <c r="AH773" s="1"/>
  <c r="AH774" s="1"/>
  <c r="AH775" s="1"/>
  <c r="AH776" s="1"/>
  <c r="AH777" s="1"/>
  <c r="AH778" s="1"/>
  <c r="AH779" s="1"/>
  <c r="AH780" s="1"/>
  <c r="AH781" s="1"/>
  <c r="AH782" s="1"/>
  <c r="AH783" s="1"/>
  <c r="AH784" s="1"/>
  <c r="AH785" s="1"/>
  <c r="AH786" s="1"/>
  <c r="AH787" s="1"/>
  <c r="AH788" s="1"/>
  <c r="AH789" s="1"/>
  <c r="AH790" s="1"/>
  <c r="AH791" s="1"/>
  <c r="AH792" s="1"/>
  <c r="AH793" s="1"/>
  <c r="AH794" s="1"/>
  <c r="AH795" s="1"/>
  <c r="AH796" s="1"/>
  <c r="AH797" s="1"/>
  <c r="AH798" s="1"/>
  <c r="AH799" s="1"/>
  <c r="AH800" s="1"/>
  <c r="AH801" s="1"/>
  <c r="AH802" s="1"/>
  <c r="AH803" s="1"/>
  <c r="AH804" s="1"/>
  <c r="AH805" s="1"/>
  <c r="AH806" s="1"/>
  <c r="AH807" s="1"/>
  <c r="AH808" s="1"/>
  <c r="AH809" s="1"/>
  <c r="AH810" s="1"/>
  <c r="AH811" s="1"/>
  <c r="AH812" s="1"/>
  <c r="AH813" s="1"/>
  <c r="AH814" s="1"/>
  <c r="AH815" s="1"/>
  <c r="AH816" s="1"/>
  <c r="AH817" s="1"/>
  <c r="AH818" s="1"/>
  <c r="AH819" s="1"/>
  <c r="AH820" s="1"/>
  <c r="AH821" s="1"/>
  <c r="AH822" s="1"/>
  <c r="AH823" s="1"/>
  <c r="AH824" s="1"/>
  <c r="AH825" s="1"/>
  <c r="AH826" s="1"/>
  <c r="AH827" s="1"/>
  <c r="AH828" s="1"/>
  <c r="AH829" s="1"/>
  <c r="AH830" s="1"/>
  <c r="AH831" s="1"/>
  <c r="AH832" s="1"/>
  <c r="AH833" s="1"/>
  <c r="AH834" s="1"/>
  <c r="AH835" s="1"/>
  <c r="AH836" s="1"/>
  <c r="AH837" s="1"/>
  <c r="AH838" s="1"/>
  <c r="AH839" s="1"/>
  <c r="AH840" s="1"/>
  <c r="AH841" s="1"/>
  <c r="AH842" s="1"/>
  <c r="AH843" s="1"/>
  <c r="AH844" s="1"/>
  <c r="AH845" s="1"/>
  <c r="AH846" s="1"/>
  <c r="AH847" s="1"/>
  <c r="AH848" s="1"/>
  <c r="AH849" s="1"/>
  <c r="AH850" s="1"/>
  <c r="AH851" s="1"/>
  <c r="AH852" s="1"/>
  <c r="AH853" s="1"/>
  <c r="AH854" s="1"/>
  <c r="AH855" s="1"/>
  <c r="AH856" s="1"/>
  <c r="AH857" s="1"/>
  <c r="AH858" s="1"/>
  <c r="AH859" s="1"/>
  <c r="AH860" s="1"/>
  <c r="AH861" s="1"/>
  <c r="AH862" s="1"/>
  <c r="AH863" s="1"/>
  <c r="AH864" s="1"/>
  <c r="AH865" s="1"/>
  <c r="AH866" s="1"/>
  <c r="AH867" s="1"/>
  <c r="AH868" s="1"/>
  <c r="AH869" s="1"/>
  <c r="AH870" s="1"/>
  <c r="AH871" s="1"/>
  <c r="AH872" s="1"/>
  <c r="AH873" s="1"/>
  <c r="AH874" s="1"/>
  <c r="AH875" s="1"/>
  <c r="AH876" s="1"/>
  <c r="AH877" s="1"/>
  <c r="AH878" s="1"/>
  <c r="AH879" s="1"/>
  <c r="AH880" s="1"/>
  <c r="AH881" s="1"/>
  <c r="AH882" s="1"/>
  <c r="AH883" s="1"/>
  <c r="AH884" s="1"/>
  <c r="AH885" s="1"/>
  <c r="AH886" s="1"/>
  <c r="AH887" s="1"/>
  <c r="AH888" s="1"/>
  <c r="AH889" s="1"/>
  <c r="AH890" s="1"/>
  <c r="AH891" s="1"/>
  <c r="AH892" s="1"/>
  <c r="AH893" s="1"/>
  <c r="AH894" s="1"/>
  <c r="AH895" s="1"/>
  <c r="AH896" s="1"/>
  <c r="AH897" s="1"/>
  <c r="AH898" s="1"/>
  <c r="AH899" s="1"/>
  <c r="AH900" s="1"/>
  <c r="AH901" s="1"/>
  <c r="AH902" s="1"/>
  <c r="AH903" s="1"/>
  <c r="AH904" s="1"/>
  <c r="AH905" s="1"/>
  <c r="AH906" s="1"/>
  <c r="AH907" s="1"/>
  <c r="AH908" s="1"/>
  <c r="AH909" s="1"/>
  <c r="AH910" s="1"/>
  <c r="AH911" s="1"/>
  <c r="AH912" s="1"/>
  <c r="AH913" s="1"/>
  <c r="AH914" s="1"/>
  <c r="AH915" s="1"/>
  <c r="AH916" s="1"/>
  <c r="AH917" s="1"/>
  <c r="AH918" s="1"/>
  <c r="AH919" s="1"/>
  <c r="AH920" s="1"/>
  <c r="AH921" s="1"/>
  <c r="AH922" s="1"/>
  <c r="AH923" s="1"/>
  <c r="AH924" s="1"/>
  <c r="AH925" s="1"/>
  <c r="AH926" s="1"/>
  <c r="AH927" s="1"/>
  <c r="AH928" s="1"/>
  <c r="AH929" s="1"/>
  <c r="AH930" s="1"/>
  <c r="AH931" s="1"/>
  <c r="AH932" s="1"/>
  <c r="AH933" s="1"/>
  <c r="AH934" s="1"/>
  <c r="AH935" s="1"/>
  <c r="AH936" s="1"/>
  <c r="AH937" s="1"/>
  <c r="AH938" s="1"/>
  <c r="AG4"/>
  <c r="AH4"/>
  <c r="AG5"/>
  <c r="AH5"/>
  <c r="AG6"/>
  <c r="AH6"/>
  <c r="AG7"/>
  <c r="AH7"/>
  <c r="AG8"/>
  <c r="AH8"/>
  <c r="AG9"/>
  <c r="AH9"/>
  <c r="AG10"/>
  <c r="AH10"/>
  <c r="AG11"/>
  <c r="AH11"/>
  <c r="AG12"/>
  <c r="AH12"/>
  <c r="AG13"/>
  <c r="AH13"/>
  <c r="AG14"/>
  <c r="AH14"/>
  <c r="AG15"/>
  <c r="AH15"/>
  <c r="AG16"/>
  <c r="AH16"/>
  <c r="AG17"/>
  <c r="AH17"/>
  <c r="AG18"/>
  <c r="AH18"/>
  <c r="AG19"/>
  <c r="AH19"/>
  <c r="AG20"/>
  <c r="AH20"/>
  <c r="AG21"/>
  <c r="AH21"/>
  <c r="AG22"/>
  <c r="AH22"/>
  <c r="AG3"/>
  <c r="AH3"/>
  <c r="AN3"/>
  <c r="AL2"/>
  <c r="AK2" s="1"/>
  <c r="AJ2" s="1"/>
  <c r="AB2"/>
  <c r="AC3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2"/>
  <c r="I3"/>
  <c r="I4" s="1"/>
  <c r="I5" s="1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H2"/>
  <c r="H3" s="1"/>
  <c r="H4" s="1"/>
  <c r="H5" s="1"/>
  <c r="H6" s="1"/>
  <c r="H7" s="1"/>
  <c r="H8" s="1"/>
  <c r="H9" s="1"/>
  <c r="H10" s="1"/>
  <c r="H11" s="1"/>
  <c r="H12" s="1"/>
  <c r="H13" s="1"/>
  <c r="H14" s="1"/>
  <c r="H15" s="1"/>
  <c r="H16" s="1"/>
  <c r="U3"/>
  <c r="U4" s="1"/>
  <c r="U5" s="1"/>
  <c r="U6" s="1"/>
  <c r="U7" s="1"/>
  <c r="U8" s="1"/>
  <c r="U9" s="1"/>
  <c r="U10" s="1"/>
  <c r="U11" s="1"/>
  <c r="U12" s="1"/>
  <c r="U13" s="1"/>
  <c r="U14" s="1"/>
  <c r="U15" s="1"/>
  <c r="U16" s="1"/>
  <c r="U17" s="1"/>
  <c r="U18" s="1"/>
  <c r="U19" s="1"/>
  <c r="U20" s="1"/>
  <c r="U21" s="1"/>
  <c r="U22" s="1"/>
  <c r="U23" s="1"/>
  <c r="U24" s="1"/>
  <c r="U25" s="1"/>
  <c r="U26" s="1"/>
  <c r="U27" s="1"/>
  <c r="U28" s="1"/>
  <c r="U29" s="1"/>
  <c r="T3"/>
  <c r="T4" s="1"/>
  <c r="T5" s="1"/>
  <c r="T6" s="1"/>
  <c r="T7" s="1"/>
  <c r="T8" s="1"/>
  <c r="T9" s="1"/>
  <c r="T10" s="1"/>
  <c r="T11" s="1"/>
  <c r="T12" s="1"/>
  <c r="T13" s="1"/>
  <c r="T14" s="1"/>
  <c r="T15" s="1"/>
  <c r="T16" s="1"/>
  <c r="T17" s="1"/>
  <c r="T18" s="1"/>
  <c r="T19" s="1"/>
  <c r="T20" s="1"/>
  <c r="T21" s="1"/>
  <c r="T22" s="1"/>
  <c r="T23" s="1"/>
  <c r="T24" s="1"/>
  <c r="T25" s="1"/>
  <c r="T26" s="1"/>
  <c r="T27" s="1"/>
  <c r="T28" s="1"/>
  <c r="T29" s="1"/>
  <c r="T2"/>
  <c r="N2"/>
  <c r="AC4"/>
  <c r="AC5" s="1"/>
  <c r="AC6" s="1"/>
  <c r="AC7" s="1"/>
  <c r="AC8" s="1"/>
  <c r="AC9" s="1"/>
  <c r="AC10" s="1"/>
  <c r="AC11" s="1"/>
  <c r="AC12" s="1"/>
  <c r="AC13" s="1"/>
  <c r="AC14" s="1"/>
  <c r="AC15" s="1"/>
  <c r="AC16" s="1"/>
  <c r="AC17" s="1"/>
  <c r="AC18" s="1"/>
  <c r="AC19" s="1"/>
  <c r="AC20" s="1"/>
  <c r="AC21" s="1"/>
  <c r="AC22" s="1"/>
  <c r="AC23" s="1"/>
  <c r="AC24" s="1"/>
  <c r="AC25" s="1"/>
  <c r="AC26" s="1"/>
  <c r="AC27" s="1"/>
  <c r="AC28" s="1"/>
  <c r="AC29" s="1"/>
  <c r="O3"/>
  <c r="O4" s="1"/>
  <c r="O5" s="1"/>
  <c r="O6" s="1"/>
  <c r="O7" s="1"/>
  <c r="O8" s="1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O60" s="1"/>
  <c r="O61" s="1"/>
  <c r="O62" s="1"/>
  <c r="O63" s="1"/>
  <c r="O64" s="1"/>
  <c r="O65" s="1"/>
  <c r="C42"/>
  <c r="C41" s="1"/>
  <c r="C40" s="1"/>
  <c r="C39" s="1"/>
  <c r="C38" s="1"/>
  <c r="C37" s="1"/>
  <c r="C36" s="1"/>
  <c r="C35" s="1"/>
  <c r="C34" s="1"/>
  <c r="C33" s="1"/>
  <c r="C32" s="1"/>
  <c r="C31" s="1"/>
  <c r="C30" s="1"/>
  <c r="C29" s="1"/>
  <c r="C28" s="1"/>
  <c r="C27" s="1"/>
  <c r="C26" s="1"/>
  <c r="C25" s="1"/>
  <c r="C24" s="1"/>
  <c r="C23" s="1"/>
  <c r="C22" s="1"/>
  <c r="C21" s="1"/>
  <c r="C20" s="1"/>
  <c r="C19" s="1"/>
  <c r="C18" s="1"/>
  <c r="C17" s="1"/>
  <c r="C16" s="1"/>
  <c r="C15" s="1"/>
  <c r="C14" s="1"/>
  <c r="C13" s="1"/>
  <c r="C12" s="1"/>
  <c r="C11" s="1"/>
  <c r="C10" s="1"/>
  <c r="C9" s="1"/>
  <c r="C8" s="1"/>
  <c r="C7" s="1"/>
  <c r="C6" s="1"/>
  <c r="C5" s="1"/>
  <c r="C4" s="1"/>
  <c r="C3" s="1"/>
  <c r="C2" s="1"/>
  <c r="C44"/>
  <c r="C45" s="1"/>
  <c r="C46" s="1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3"/>
  <c r="AL3" l="1"/>
  <c r="AN4"/>
  <c r="N3"/>
  <c r="V7"/>
  <c r="V20"/>
  <c r="V18"/>
  <c r="V16"/>
  <c r="V14"/>
  <c r="V12"/>
  <c r="V10"/>
  <c r="V8"/>
  <c r="AB4"/>
  <c r="AI2"/>
  <c r="V21"/>
  <c r="V19"/>
  <c r="W20" s="1"/>
  <c r="V17"/>
  <c r="W18" s="1"/>
  <c r="V15"/>
  <c r="W16" s="1"/>
  <c r="V13"/>
  <c r="W14" s="1"/>
  <c r="V11"/>
  <c r="W12" s="1"/>
  <c r="V9"/>
  <c r="W10" s="1"/>
  <c r="N4"/>
  <c r="W7"/>
  <c r="W8"/>
  <c r="J16"/>
  <c r="H17"/>
  <c r="AB3"/>
  <c r="AL4" l="1"/>
  <c r="AK3"/>
  <c r="AJ3" s="1"/>
  <c r="AN5"/>
  <c r="AI3"/>
  <c r="W9"/>
  <c r="W13"/>
  <c r="W17"/>
  <c r="W21"/>
  <c r="W11"/>
  <c r="W15"/>
  <c r="W19"/>
  <c r="H18"/>
  <c r="J17" s="1"/>
  <c r="AB5"/>
  <c r="N5"/>
  <c r="AL5" l="1"/>
  <c r="AK4"/>
  <c r="AJ4" s="1"/>
  <c r="AN6"/>
  <c r="AI4"/>
  <c r="H19"/>
  <c r="J18" s="1"/>
  <c r="AB6"/>
  <c r="N6"/>
  <c r="AL6" l="1"/>
  <c r="AK5"/>
  <c r="AJ5" s="1"/>
  <c r="AI5" s="1"/>
  <c r="AN7"/>
  <c r="H20"/>
  <c r="J19" s="1"/>
  <c r="AB7"/>
  <c r="N7"/>
  <c r="AL7" l="1"/>
  <c r="AK6"/>
  <c r="AJ6" s="1"/>
  <c r="AI6" s="1"/>
  <c r="AN8"/>
  <c r="H21"/>
  <c r="J20" s="1"/>
  <c r="AB8"/>
  <c r="N8"/>
  <c r="AL8" l="1"/>
  <c r="AK7"/>
  <c r="AJ7" s="1"/>
  <c r="AI7" s="1"/>
  <c r="AN9"/>
  <c r="H22"/>
  <c r="J21" s="1"/>
  <c r="AB9"/>
  <c r="N9"/>
  <c r="AL9" l="1"/>
  <c r="AK8"/>
  <c r="AJ8" s="1"/>
  <c r="AI8" s="1"/>
  <c r="AN10"/>
  <c r="X7"/>
  <c r="H23"/>
  <c r="J22" s="1"/>
  <c r="AB10"/>
  <c r="N10"/>
  <c r="AL10" l="1"/>
  <c r="AK9"/>
  <c r="AJ9" s="1"/>
  <c r="AI9" s="1"/>
  <c r="AN11"/>
  <c r="Z7"/>
  <c r="Y7"/>
  <c r="X8"/>
  <c r="H24"/>
  <c r="J23" s="1"/>
  <c r="AB11"/>
  <c r="N11"/>
  <c r="AL11" l="1"/>
  <c r="AK10"/>
  <c r="AJ10" s="1"/>
  <c r="AI10" s="1"/>
  <c r="AN12"/>
  <c r="Z8"/>
  <c r="Y8"/>
  <c r="H25"/>
  <c r="J24" s="1"/>
  <c r="AB12"/>
  <c r="X9"/>
  <c r="N12"/>
  <c r="AL12" l="1"/>
  <c r="AK11"/>
  <c r="AJ11" s="1"/>
  <c r="AI11" s="1"/>
  <c r="AN13"/>
  <c r="Z9"/>
  <c r="Y9"/>
  <c r="X10"/>
  <c r="J25"/>
  <c r="H26"/>
  <c r="AB13"/>
  <c r="K20"/>
  <c r="L20" s="1"/>
  <c r="N13"/>
  <c r="AL13" l="1"/>
  <c r="AK12"/>
  <c r="AJ12" s="1"/>
  <c r="AN14"/>
  <c r="AI12"/>
  <c r="Y10"/>
  <c r="Z10"/>
  <c r="X11"/>
  <c r="H27"/>
  <c r="J26" s="1"/>
  <c r="AB14"/>
  <c r="N14"/>
  <c r="K21"/>
  <c r="L21" s="1"/>
  <c r="AL14" l="1"/>
  <c r="AK13"/>
  <c r="AJ13" s="1"/>
  <c r="AI13" s="1"/>
  <c r="AN15"/>
  <c r="Z11"/>
  <c r="Y11"/>
  <c r="X12"/>
  <c r="H28"/>
  <c r="J27" s="1"/>
  <c r="AB15"/>
  <c r="K22"/>
  <c r="L22" s="1"/>
  <c r="N15"/>
  <c r="AL15" l="1"/>
  <c r="AK14"/>
  <c r="AJ14" s="1"/>
  <c r="AI14" s="1"/>
  <c r="AN16"/>
  <c r="Z12"/>
  <c r="Y12"/>
  <c r="X13"/>
  <c r="J28"/>
  <c r="H29"/>
  <c r="AB16"/>
  <c r="N16"/>
  <c r="K23"/>
  <c r="L23" s="1"/>
  <c r="AL16" l="1"/>
  <c r="AK15"/>
  <c r="AJ15" s="1"/>
  <c r="AI15" s="1"/>
  <c r="AN17"/>
  <c r="Z13"/>
  <c r="Y13"/>
  <c r="H30"/>
  <c r="J29" s="1"/>
  <c r="X14"/>
  <c r="X15"/>
  <c r="AB17"/>
  <c r="K24"/>
  <c r="L24" s="1"/>
  <c r="N17"/>
  <c r="AL17" l="1"/>
  <c r="AK16"/>
  <c r="AJ16" s="1"/>
  <c r="AI16" s="1"/>
  <c r="AN18"/>
  <c r="Z14"/>
  <c r="Y14"/>
  <c r="Z15"/>
  <c r="Y15"/>
  <c r="H31"/>
  <c r="J30" s="1"/>
  <c r="AB18"/>
  <c r="X16"/>
  <c r="K25"/>
  <c r="L25" s="1"/>
  <c r="N18"/>
  <c r="AL18" l="1"/>
  <c r="AK17"/>
  <c r="AJ17" s="1"/>
  <c r="AI17" s="1"/>
  <c r="AN19"/>
  <c r="Z16"/>
  <c r="Y16"/>
  <c r="H32"/>
  <c r="J31" s="1"/>
  <c r="AB19"/>
  <c r="K26"/>
  <c r="L26" s="1"/>
  <c r="N19"/>
  <c r="AL19" l="1"/>
  <c r="AK18"/>
  <c r="AJ18" s="1"/>
  <c r="AI18" s="1"/>
  <c r="AN20"/>
  <c r="S16"/>
  <c r="X19"/>
  <c r="X20"/>
  <c r="X21"/>
  <c r="H33"/>
  <c r="J32" s="1"/>
  <c r="X18"/>
  <c r="AB20"/>
  <c r="S9"/>
  <c r="X17"/>
  <c r="K27"/>
  <c r="L27" s="1"/>
  <c r="N20"/>
  <c r="AL20" l="1"/>
  <c r="AK19"/>
  <c r="AJ19" s="1"/>
  <c r="AI19" s="1"/>
  <c r="AN21"/>
  <c r="Z21"/>
  <c r="Y21"/>
  <c r="Z19"/>
  <c r="Y19"/>
  <c r="Z17"/>
  <c r="Y17"/>
  <c r="Z18"/>
  <c r="Y18"/>
  <c r="Z20"/>
  <c r="Y20"/>
  <c r="H34"/>
  <c r="J33" s="1"/>
  <c r="S12"/>
  <c r="AB21"/>
  <c r="K28"/>
  <c r="L28" s="1"/>
  <c r="N21"/>
  <c r="AL21" l="1"/>
  <c r="AK20"/>
  <c r="AJ20" s="1"/>
  <c r="AI20" s="1"/>
  <c r="AN22"/>
  <c r="AN23" s="1"/>
  <c r="AN24" s="1"/>
  <c r="AN25" s="1"/>
  <c r="AN26" s="1"/>
  <c r="AN27" s="1"/>
  <c r="AN28" s="1"/>
  <c r="AN29" s="1"/>
  <c r="AN30" s="1"/>
  <c r="AN31" s="1"/>
  <c r="AN32" s="1"/>
  <c r="AN33" s="1"/>
  <c r="AN34" s="1"/>
  <c r="AN35" s="1"/>
  <c r="AN36" s="1"/>
  <c r="AN37" s="1"/>
  <c r="AN38" s="1"/>
  <c r="AN39" s="1"/>
  <c r="AN40" s="1"/>
  <c r="AN41" s="1"/>
  <c r="AN42" s="1"/>
  <c r="AN43" s="1"/>
  <c r="AE7"/>
  <c r="AE6"/>
  <c r="AE8"/>
  <c r="AE9"/>
  <c r="AE10"/>
  <c r="H35"/>
  <c r="J34" s="1"/>
  <c r="AB22"/>
  <c r="AE5" s="1"/>
  <c r="K29"/>
  <c r="L29" s="1"/>
  <c r="N22"/>
  <c r="AL22" l="1"/>
  <c r="AK21"/>
  <c r="AJ21" s="1"/>
  <c r="AI21" s="1"/>
  <c r="AN44"/>
  <c r="H36"/>
  <c r="J35" s="1"/>
  <c r="AB23"/>
  <c r="AE4" s="1"/>
  <c r="K30"/>
  <c r="L30" s="1"/>
  <c r="N23"/>
  <c r="AL23" l="1"/>
  <c r="AK22"/>
  <c r="AJ22" s="1"/>
  <c r="AN45"/>
  <c r="H37"/>
  <c r="J36" s="1"/>
  <c r="AB24"/>
  <c r="K31"/>
  <c r="L31" s="1"/>
  <c r="N24"/>
  <c r="AL24" l="1"/>
  <c r="AK23"/>
  <c r="AJ23" s="1"/>
  <c r="AI22"/>
  <c r="AN46"/>
  <c r="AE3"/>
  <c r="H38"/>
  <c r="J37" s="1"/>
  <c r="AB25"/>
  <c r="K32"/>
  <c r="L32" s="1"/>
  <c r="N25"/>
  <c r="AL25" l="1"/>
  <c r="AK24"/>
  <c r="AJ24" s="1"/>
  <c r="AI23"/>
  <c r="AN47"/>
  <c r="AE2"/>
  <c r="H39"/>
  <c r="J38" s="1"/>
  <c r="AB26"/>
  <c r="N26"/>
  <c r="AL26" l="1"/>
  <c r="AK25"/>
  <c r="AJ25" s="1"/>
  <c r="AI24"/>
  <c r="AN48"/>
  <c r="J39"/>
  <c r="H40"/>
  <c r="AB27"/>
  <c r="K34"/>
  <c r="L34" s="1"/>
  <c r="N27"/>
  <c r="K33"/>
  <c r="L33" s="1"/>
  <c r="AL27" l="1"/>
  <c r="AK26"/>
  <c r="AJ26" s="1"/>
  <c r="AI25"/>
  <c r="AN49"/>
  <c r="J40"/>
  <c r="H41"/>
  <c r="AB28"/>
  <c r="K35"/>
  <c r="L35" s="1"/>
  <c r="N28"/>
  <c r="AL28" l="1"/>
  <c r="AK27"/>
  <c r="AJ27" s="1"/>
  <c r="AI26"/>
  <c r="AN50"/>
  <c r="H42"/>
  <c r="J41" s="1"/>
  <c r="AB29"/>
  <c r="S6"/>
  <c r="N29"/>
  <c r="K36"/>
  <c r="L36" s="1"/>
  <c r="AL29" l="1"/>
  <c r="AK28"/>
  <c r="AJ28" s="1"/>
  <c r="AI27"/>
  <c r="AN51"/>
  <c r="J42"/>
  <c r="H43"/>
  <c r="N30"/>
  <c r="K37"/>
  <c r="L37" s="1"/>
  <c r="AL30" l="1"/>
  <c r="AK29"/>
  <c r="AJ29" s="1"/>
  <c r="AI28"/>
  <c r="AN52"/>
  <c r="H44"/>
  <c r="J43" s="1"/>
  <c r="N31"/>
  <c r="AL31" l="1"/>
  <c r="AK30"/>
  <c r="AJ30" s="1"/>
  <c r="AI29"/>
  <c r="AN53"/>
  <c r="H45"/>
  <c r="J44" s="1"/>
  <c r="K39"/>
  <c r="L39" s="1"/>
  <c r="K38"/>
  <c r="L38" s="1"/>
  <c r="N32"/>
  <c r="AL32" l="1"/>
  <c r="AK31"/>
  <c r="AJ31" s="1"/>
  <c r="AI30"/>
  <c r="AN54"/>
  <c r="J45"/>
  <c r="H46"/>
  <c r="K40"/>
  <c r="L40" s="1"/>
  <c r="N33"/>
  <c r="AL33" l="1"/>
  <c r="AK32"/>
  <c r="AJ32" s="1"/>
  <c r="AI31"/>
  <c r="AN55"/>
  <c r="H47"/>
  <c r="J46" s="1"/>
  <c r="K41"/>
  <c r="L41" s="1"/>
  <c r="N34"/>
  <c r="AL34" l="1"/>
  <c r="AK33"/>
  <c r="AJ33" s="1"/>
  <c r="AI32"/>
  <c r="AN56"/>
  <c r="H48"/>
  <c r="J47" s="1"/>
  <c r="N35"/>
  <c r="K42"/>
  <c r="L42" s="1"/>
  <c r="AL35" l="1"/>
  <c r="AK34"/>
  <c r="AJ34" s="1"/>
  <c r="AI33"/>
  <c r="AN57"/>
  <c r="H49"/>
  <c r="J48" s="1"/>
  <c r="N36"/>
  <c r="K43"/>
  <c r="L43" s="1"/>
  <c r="AL36" l="1"/>
  <c r="AK35"/>
  <c r="AJ35" s="1"/>
  <c r="AI34"/>
  <c r="AN58"/>
  <c r="H50"/>
  <c r="J49" s="1"/>
  <c r="N37"/>
  <c r="AL37" l="1"/>
  <c r="AK36"/>
  <c r="AJ36" s="1"/>
  <c r="AI35"/>
  <c r="AN59"/>
  <c r="J50"/>
  <c r="H51"/>
  <c r="K44"/>
  <c r="L44" s="1"/>
  <c r="K45"/>
  <c r="L45" s="1"/>
  <c r="N38"/>
  <c r="AL38" l="1"/>
  <c r="AK37"/>
  <c r="AJ37" s="1"/>
  <c r="AI36"/>
  <c r="AN60"/>
  <c r="H52"/>
  <c r="J51" s="1"/>
  <c r="N39"/>
  <c r="K46"/>
  <c r="L46" s="1"/>
  <c r="AL39" l="1"/>
  <c r="AK38"/>
  <c r="AJ38" s="1"/>
  <c r="AI37"/>
  <c r="AN61"/>
  <c r="J52"/>
  <c r="H53"/>
  <c r="N40"/>
  <c r="K47"/>
  <c r="L47" s="1"/>
  <c r="AL40" l="1"/>
  <c r="AK39"/>
  <c r="AJ39" s="1"/>
  <c r="AI38"/>
  <c r="AN62"/>
  <c r="H54"/>
  <c r="J53" s="1"/>
  <c r="K49" s="1"/>
  <c r="L49" s="1"/>
  <c r="K48"/>
  <c r="L48" s="1"/>
  <c r="N41"/>
  <c r="AL41" l="1"/>
  <c r="AK40"/>
  <c r="AJ40" s="1"/>
  <c r="AI39"/>
  <c r="AN63"/>
  <c r="J54"/>
  <c r="H55"/>
  <c r="N42"/>
  <c r="AL42" l="1"/>
  <c r="AK41"/>
  <c r="AJ41" s="1"/>
  <c r="AI40"/>
  <c r="AN64"/>
  <c r="H56"/>
  <c r="J55" s="1"/>
  <c r="K50"/>
  <c r="L50" s="1"/>
  <c r="N43"/>
  <c r="AL43" l="1"/>
  <c r="AK42"/>
  <c r="AJ42" s="1"/>
  <c r="AI41"/>
  <c r="AN65"/>
  <c r="J56"/>
  <c r="H57"/>
  <c r="N44"/>
  <c r="AL44" l="1"/>
  <c r="AK43"/>
  <c r="AJ43" s="1"/>
  <c r="AI42"/>
  <c r="AN66"/>
  <c r="H58"/>
  <c r="J57" s="1"/>
  <c r="K53" s="1"/>
  <c r="L53" s="1"/>
  <c r="K52"/>
  <c r="L52" s="1"/>
  <c r="K51"/>
  <c r="L51" s="1"/>
  <c r="N45"/>
  <c r="AL45" l="1"/>
  <c r="AK44"/>
  <c r="AJ44" s="1"/>
  <c r="AI43"/>
  <c r="AN67"/>
  <c r="J58"/>
  <c r="K54" s="1"/>
  <c r="L54" s="1"/>
  <c r="H59"/>
  <c r="N46"/>
  <c r="AL46" l="1"/>
  <c r="AK45"/>
  <c r="AJ45" s="1"/>
  <c r="AI44"/>
  <c r="AN68"/>
  <c r="H60"/>
  <c r="J59" s="1"/>
  <c r="N47"/>
  <c r="AL47" l="1"/>
  <c r="AK46"/>
  <c r="AJ46" s="1"/>
  <c r="AI45"/>
  <c r="AN69"/>
  <c r="H61"/>
  <c r="H62" s="1"/>
  <c r="H63" s="1"/>
  <c r="H64" s="1"/>
  <c r="H65" s="1"/>
  <c r="K55"/>
  <c r="L55" s="1"/>
  <c r="N48"/>
  <c r="AL48" l="1"/>
  <c r="AK47"/>
  <c r="AJ47" s="1"/>
  <c r="AI46"/>
  <c r="AN70"/>
  <c r="J60"/>
  <c r="K56" s="1"/>
  <c r="L56" s="1"/>
  <c r="G12" s="1"/>
  <c r="Q4"/>
  <c r="Q5"/>
  <c r="G9"/>
  <c r="N49"/>
  <c r="Q3" s="1"/>
  <c r="AL49" l="1"/>
  <c r="AK48"/>
  <c r="AJ48" s="1"/>
  <c r="AI47"/>
  <c r="AN71"/>
  <c r="N50"/>
  <c r="AL50" l="1"/>
  <c r="AK49"/>
  <c r="AJ49" s="1"/>
  <c r="AI48"/>
  <c r="AN72"/>
  <c r="Q2"/>
  <c r="N51"/>
  <c r="Q10" s="1"/>
  <c r="AL51" l="1"/>
  <c r="AK50"/>
  <c r="AJ50" s="1"/>
  <c r="AI49"/>
  <c r="AN73"/>
  <c r="N52"/>
  <c r="AL52" l="1"/>
  <c r="AK51"/>
  <c r="AJ51" s="1"/>
  <c r="AI50"/>
  <c r="AN74"/>
  <c r="Q9"/>
  <c r="N53"/>
  <c r="Q8" s="1"/>
  <c r="AL53" l="1"/>
  <c r="AK52"/>
  <c r="AJ52" s="1"/>
  <c r="AI51"/>
  <c r="AN75"/>
  <c r="N54"/>
  <c r="Q7" s="1"/>
  <c r="AL54" l="1"/>
  <c r="AK53"/>
  <c r="AJ53" s="1"/>
  <c r="AI52"/>
  <c r="AN76"/>
  <c r="N55"/>
  <c r="Q6" s="1"/>
  <c r="AL55" l="1"/>
  <c r="AK54"/>
  <c r="AJ54" s="1"/>
  <c r="AI53"/>
  <c r="AN77"/>
  <c r="N56"/>
  <c r="AL56" l="1"/>
  <c r="AK55"/>
  <c r="AJ55" s="1"/>
  <c r="AI54"/>
  <c r="AN78"/>
  <c r="N57"/>
  <c r="AL57" l="1"/>
  <c r="AK56"/>
  <c r="AJ56" s="1"/>
  <c r="AI55"/>
  <c r="AN79"/>
  <c r="N58"/>
  <c r="AL58" l="1"/>
  <c r="AK57"/>
  <c r="AJ57" s="1"/>
  <c r="AI56"/>
  <c r="AN80"/>
  <c r="N59"/>
  <c r="AL59" l="1"/>
  <c r="AK58"/>
  <c r="AJ58" s="1"/>
  <c r="AI57"/>
  <c r="AN81"/>
  <c r="N60"/>
  <c r="AL60" l="1"/>
  <c r="AK59"/>
  <c r="AJ59" s="1"/>
  <c r="AI58"/>
  <c r="AN82"/>
  <c r="N61"/>
  <c r="AL61" l="1"/>
  <c r="AK60"/>
  <c r="AJ60" s="1"/>
  <c r="AI59"/>
  <c r="AN83"/>
  <c r="N62"/>
  <c r="AL62" l="1"/>
  <c r="AK61"/>
  <c r="AJ61" s="1"/>
  <c r="AI60"/>
  <c r="AN84"/>
  <c r="N63"/>
  <c r="AL63" l="1"/>
  <c r="AK62"/>
  <c r="AJ62" s="1"/>
  <c r="AI61"/>
  <c r="AN85"/>
  <c r="N64"/>
  <c r="AL64" l="1"/>
  <c r="AK63"/>
  <c r="AJ63" s="1"/>
  <c r="AI62"/>
  <c r="AN86"/>
  <c r="N65"/>
  <c r="G6"/>
  <c r="AL65" l="1"/>
  <c r="AK64"/>
  <c r="AJ64" s="1"/>
  <c r="AI63"/>
  <c r="AN87"/>
  <c r="AL66" l="1"/>
  <c r="AK65"/>
  <c r="AJ65" s="1"/>
  <c r="AI64"/>
  <c r="AN88"/>
  <c r="AL67" l="1"/>
  <c r="AK66"/>
  <c r="AJ66" s="1"/>
  <c r="AI65"/>
  <c r="AN89"/>
  <c r="AL68" l="1"/>
  <c r="AK67"/>
  <c r="AJ67" s="1"/>
  <c r="AI66"/>
  <c r="AN90"/>
  <c r="AL69" l="1"/>
  <c r="AK68"/>
  <c r="AJ68" s="1"/>
  <c r="AI67"/>
  <c r="AN91"/>
  <c r="AL70" l="1"/>
  <c r="AK69"/>
  <c r="AJ69" s="1"/>
  <c r="AI68"/>
  <c r="AN92"/>
  <c r="AL71" l="1"/>
  <c r="AK70"/>
  <c r="AJ70" s="1"/>
  <c r="AI69"/>
  <c r="AN93"/>
  <c r="AL72" l="1"/>
  <c r="AK71"/>
  <c r="AJ71" s="1"/>
  <c r="AI70"/>
  <c r="AN94"/>
  <c r="AL73" l="1"/>
  <c r="AK72"/>
  <c r="AJ72" s="1"/>
  <c r="AI71"/>
  <c r="AN95"/>
  <c r="AL74" l="1"/>
  <c r="AK73"/>
  <c r="AJ73" s="1"/>
  <c r="AI72"/>
  <c r="AN96"/>
  <c r="AL75" l="1"/>
  <c r="AK74"/>
  <c r="AJ74" s="1"/>
  <c r="AI73"/>
  <c r="AN97"/>
  <c r="AL76" l="1"/>
  <c r="AK75"/>
  <c r="AJ75" s="1"/>
  <c r="AI74"/>
  <c r="AN98"/>
  <c r="AL77" l="1"/>
  <c r="AK76"/>
  <c r="AJ76" s="1"/>
  <c r="AI75"/>
  <c r="AN99"/>
  <c r="AL78" l="1"/>
  <c r="AK77"/>
  <c r="AJ77" s="1"/>
  <c r="AI76"/>
  <c r="AN100"/>
  <c r="AL79" l="1"/>
  <c r="AK78"/>
  <c r="AJ78" s="1"/>
  <c r="AI77"/>
  <c r="AN101"/>
  <c r="AL80" l="1"/>
  <c r="AK79"/>
  <c r="AJ79" s="1"/>
  <c r="AI78"/>
  <c r="AN102"/>
  <c r="AL81" l="1"/>
  <c r="AK80"/>
  <c r="AJ80" s="1"/>
  <c r="AI79"/>
  <c r="AN103"/>
  <c r="AL82" l="1"/>
  <c r="AK81"/>
  <c r="AJ81" s="1"/>
  <c r="AI80"/>
  <c r="AN104"/>
  <c r="AL83" l="1"/>
  <c r="AK82"/>
  <c r="AJ82" s="1"/>
  <c r="AI81"/>
  <c r="AN105"/>
  <c r="AL84" l="1"/>
  <c r="AK83"/>
  <c r="AJ83" s="1"/>
  <c r="AI82"/>
  <c r="AN106"/>
  <c r="AL85" l="1"/>
  <c r="AK84"/>
  <c r="AJ84" s="1"/>
  <c r="AI83"/>
  <c r="AN107"/>
  <c r="AL86" l="1"/>
  <c r="AK85"/>
  <c r="AJ85" s="1"/>
  <c r="AI84"/>
  <c r="AN108"/>
  <c r="AL87" l="1"/>
  <c r="AK86"/>
  <c r="AJ86" s="1"/>
  <c r="AI85"/>
  <c r="AN109"/>
  <c r="AL88" l="1"/>
  <c r="AK87"/>
  <c r="AJ87" s="1"/>
  <c r="AI86"/>
  <c r="AN110"/>
  <c r="AL89" l="1"/>
  <c r="AK88"/>
  <c r="AJ88" s="1"/>
  <c r="AI87"/>
  <c r="AN111"/>
  <c r="AL90" l="1"/>
  <c r="AK89"/>
  <c r="AJ89" s="1"/>
  <c r="AI88"/>
  <c r="AN112"/>
  <c r="AL91" l="1"/>
  <c r="AK90"/>
  <c r="AJ90" s="1"/>
  <c r="AI89"/>
  <c r="AN113"/>
  <c r="AL92" l="1"/>
  <c r="AK91"/>
  <c r="AJ91" s="1"/>
  <c r="AI90"/>
  <c r="AN114"/>
  <c r="AL93" l="1"/>
  <c r="AK92"/>
  <c r="AJ92" s="1"/>
  <c r="AI91"/>
  <c r="AN115"/>
  <c r="AL94" l="1"/>
  <c r="AK93"/>
  <c r="AJ93" s="1"/>
  <c r="AI92"/>
  <c r="AN116"/>
  <c r="AL95" l="1"/>
  <c r="AK94"/>
  <c r="AJ94" s="1"/>
  <c r="AI93"/>
  <c r="AN117"/>
  <c r="AL96" l="1"/>
  <c r="AK95"/>
  <c r="AJ95" s="1"/>
  <c r="AI94"/>
  <c r="AN118"/>
  <c r="AL97" l="1"/>
  <c r="AK96"/>
  <c r="AJ96" s="1"/>
  <c r="AI95"/>
  <c r="AN119"/>
  <c r="AL98" l="1"/>
  <c r="AK97"/>
  <c r="AJ97" s="1"/>
  <c r="AI96"/>
  <c r="AN120"/>
  <c r="AL99" l="1"/>
  <c r="AK98"/>
  <c r="AJ98" s="1"/>
  <c r="AI97"/>
  <c r="AN121"/>
  <c r="AL100" l="1"/>
  <c r="AK99"/>
  <c r="AJ99" s="1"/>
  <c r="AI98"/>
  <c r="AN122"/>
  <c r="AL101" l="1"/>
  <c r="AK100"/>
  <c r="AJ100" s="1"/>
  <c r="AI99"/>
  <c r="AN123"/>
  <c r="AL102" l="1"/>
  <c r="AK101"/>
  <c r="AJ101" s="1"/>
  <c r="AI100"/>
  <c r="AN124"/>
  <c r="AL103" l="1"/>
  <c r="AK102"/>
  <c r="AJ102" s="1"/>
  <c r="AI101"/>
  <c r="AN125"/>
  <c r="AL104" l="1"/>
  <c r="AK103"/>
  <c r="AJ103" s="1"/>
  <c r="AI102"/>
  <c r="AN126"/>
  <c r="AL105" l="1"/>
  <c r="AK104"/>
  <c r="AJ104" s="1"/>
  <c r="AI103"/>
  <c r="AN127"/>
  <c r="AL106" l="1"/>
  <c r="AK105"/>
  <c r="AJ105" s="1"/>
  <c r="AI104"/>
  <c r="AN128"/>
  <c r="AL107" l="1"/>
  <c r="AK106"/>
  <c r="AJ106" s="1"/>
  <c r="AI105"/>
  <c r="AN129"/>
  <c r="AL108" l="1"/>
  <c r="AK107"/>
  <c r="AJ107" s="1"/>
  <c r="AI106"/>
  <c r="AN130"/>
  <c r="AL109" l="1"/>
  <c r="AK108"/>
  <c r="AJ108" s="1"/>
  <c r="AI107"/>
  <c r="AN131"/>
  <c r="AL110" l="1"/>
  <c r="AK109"/>
  <c r="AJ109" s="1"/>
  <c r="AI108"/>
  <c r="AN132"/>
  <c r="AL111" l="1"/>
  <c r="AK110"/>
  <c r="AJ110" s="1"/>
  <c r="AI109"/>
  <c r="AN133"/>
  <c r="AL112" l="1"/>
  <c r="AK111"/>
  <c r="AJ111" s="1"/>
  <c r="AI110"/>
  <c r="AN134"/>
  <c r="AL113" l="1"/>
  <c r="AK112"/>
  <c r="AJ112" s="1"/>
  <c r="AI111"/>
  <c r="AN135"/>
  <c r="AL114" l="1"/>
  <c r="AK113"/>
  <c r="AJ113" s="1"/>
  <c r="AI112"/>
  <c r="AN136"/>
  <c r="AL115" l="1"/>
  <c r="AK114"/>
  <c r="AJ114" s="1"/>
  <c r="AI113"/>
  <c r="AN137"/>
  <c r="AL116" l="1"/>
  <c r="AK115"/>
  <c r="AJ115" s="1"/>
  <c r="AI114"/>
  <c r="AN138"/>
  <c r="AL117" l="1"/>
  <c r="AK116"/>
  <c r="AJ116" s="1"/>
  <c r="AI115"/>
  <c r="AN139"/>
  <c r="AL118" l="1"/>
  <c r="AK117"/>
  <c r="AJ117" s="1"/>
  <c r="AI116"/>
  <c r="AN140"/>
  <c r="AL119" l="1"/>
  <c r="AK118"/>
  <c r="AJ118" s="1"/>
  <c r="AI117"/>
  <c r="AN141"/>
  <c r="AL120" l="1"/>
  <c r="AK119"/>
  <c r="AJ119" s="1"/>
  <c r="AI118"/>
  <c r="AN142"/>
  <c r="AL121" l="1"/>
  <c r="AK120"/>
  <c r="AJ120" s="1"/>
  <c r="AI119"/>
  <c r="AN143"/>
  <c r="AL122" l="1"/>
  <c r="AK121"/>
  <c r="AJ121" s="1"/>
  <c r="AI120"/>
  <c r="AN144"/>
  <c r="AL123" l="1"/>
  <c r="AK122"/>
  <c r="AJ122" s="1"/>
  <c r="AI121"/>
  <c r="AN145"/>
  <c r="AL124" l="1"/>
  <c r="AK123"/>
  <c r="AJ123" s="1"/>
  <c r="AI122"/>
  <c r="AN146"/>
  <c r="AL125" l="1"/>
  <c r="AK124"/>
  <c r="AJ124" s="1"/>
  <c r="AI123"/>
  <c r="AN147"/>
  <c r="AL126" l="1"/>
  <c r="AK125"/>
  <c r="AJ125" s="1"/>
  <c r="AI124"/>
  <c r="AN148"/>
  <c r="AL127" l="1"/>
  <c r="AK126"/>
  <c r="AJ126" s="1"/>
  <c r="AI125"/>
  <c r="AN149"/>
  <c r="AL128" l="1"/>
  <c r="AK127"/>
  <c r="AJ127" s="1"/>
  <c r="AI126"/>
  <c r="AN150"/>
  <c r="AL129" l="1"/>
  <c r="AK128"/>
  <c r="AJ128" s="1"/>
  <c r="AI127"/>
  <c r="AN151"/>
  <c r="AL130" l="1"/>
  <c r="AK129"/>
  <c r="AJ129" s="1"/>
  <c r="AI128"/>
  <c r="AN152"/>
  <c r="AL131" l="1"/>
  <c r="AK130"/>
  <c r="AJ130" s="1"/>
  <c r="AI129"/>
  <c r="AN153"/>
  <c r="AL132" l="1"/>
  <c r="AK131"/>
  <c r="AJ131" s="1"/>
  <c r="AI130"/>
  <c r="AN154"/>
  <c r="AL133" l="1"/>
  <c r="AK132"/>
  <c r="AJ132" s="1"/>
  <c r="AI131"/>
  <c r="AN155"/>
  <c r="AL134" l="1"/>
  <c r="AK133"/>
  <c r="AJ133" s="1"/>
  <c r="AI132"/>
  <c r="AN156"/>
  <c r="AL135" l="1"/>
  <c r="AK134"/>
  <c r="AJ134" s="1"/>
  <c r="AI133"/>
  <c r="AN157"/>
  <c r="AL136" l="1"/>
  <c r="AK135"/>
  <c r="AJ135" s="1"/>
  <c r="AI134"/>
  <c r="AN158"/>
  <c r="AL137" l="1"/>
  <c r="AK136"/>
  <c r="AJ136" s="1"/>
  <c r="AI135"/>
  <c r="AN159"/>
  <c r="AL138" l="1"/>
  <c r="AK137"/>
  <c r="AJ137" s="1"/>
  <c r="AI136"/>
  <c r="AN160"/>
  <c r="AL139" l="1"/>
  <c r="AK138"/>
  <c r="AJ138" s="1"/>
  <c r="AI137"/>
  <c r="AN161"/>
  <c r="AL140" l="1"/>
  <c r="AK139"/>
  <c r="AJ139" s="1"/>
  <c r="AI138"/>
  <c r="AN162"/>
  <c r="AL141" l="1"/>
  <c r="AK140"/>
  <c r="AJ140" s="1"/>
  <c r="AI139"/>
  <c r="AN163"/>
  <c r="AL142" l="1"/>
  <c r="AK141"/>
  <c r="AJ141" s="1"/>
  <c r="AI140"/>
  <c r="AN164"/>
  <c r="AL143" l="1"/>
  <c r="AK142"/>
  <c r="AJ142" s="1"/>
  <c r="AI141"/>
  <c r="AN165"/>
  <c r="AL144" l="1"/>
  <c r="AK143"/>
  <c r="AJ143" s="1"/>
  <c r="AI142"/>
  <c r="AN166"/>
  <c r="AL145" l="1"/>
  <c r="AK144"/>
  <c r="AJ144" s="1"/>
  <c r="AI143"/>
  <c r="AN167"/>
  <c r="AL146" l="1"/>
  <c r="AK145"/>
  <c r="AJ145" s="1"/>
  <c r="AI144"/>
  <c r="AN168"/>
  <c r="AL147" l="1"/>
  <c r="AK146"/>
  <c r="AJ146" s="1"/>
  <c r="AI145"/>
  <c r="AN169"/>
  <c r="AL148" l="1"/>
  <c r="AK147"/>
  <c r="AJ147" s="1"/>
  <c r="AI146"/>
  <c r="AN170"/>
  <c r="AL149" l="1"/>
  <c r="AK148"/>
  <c r="AJ148" s="1"/>
  <c r="AI147"/>
  <c r="AN171"/>
  <c r="AL150" l="1"/>
  <c r="AK149"/>
  <c r="AJ149" s="1"/>
  <c r="AI148"/>
  <c r="AN172"/>
  <c r="AL151" l="1"/>
  <c r="AK150"/>
  <c r="AJ150" s="1"/>
  <c r="AI149"/>
  <c r="AN173"/>
  <c r="AL152" l="1"/>
  <c r="AK151"/>
  <c r="AJ151" s="1"/>
  <c r="AI150"/>
  <c r="AN174"/>
  <c r="AL153" l="1"/>
  <c r="AK152"/>
  <c r="AJ152" s="1"/>
  <c r="AI151"/>
  <c r="AN175"/>
  <c r="AL154" l="1"/>
  <c r="AK153"/>
  <c r="AJ153" s="1"/>
  <c r="AI152"/>
  <c r="AN176"/>
  <c r="AL155" l="1"/>
  <c r="AK154"/>
  <c r="AJ154" s="1"/>
  <c r="AI153"/>
  <c r="AN177"/>
  <c r="AL156" l="1"/>
  <c r="AK155"/>
  <c r="AJ155" s="1"/>
  <c r="AI154"/>
  <c r="AN178"/>
  <c r="AL157" l="1"/>
  <c r="AK156"/>
  <c r="AJ156" s="1"/>
  <c r="AI155"/>
  <c r="AN179"/>
  <c r="AL158" l="1"/>
  <c r="AK157"/>
  <c r="AJ157" s="1"/>
  <c r="AI156"/>
  <c r="AN180"/>
  <c r="AL159" l="1"/>
  <c r="AK158"/>
  <c r="AJ158" s="1"/>
  <c r="AI157"/>
  <c r="AN181"/>
  <c r="AL160" l="1"/>
  <c r="AK159"/>
  <c r="AJ159" s="1"/>
  <c r="AI158"/>
  <c r="AN182"/>
  <c r="AL161" l="1"/>
  <c r="AK160"/>
  <c r="AJ160" s="1"/>
  <c r="AI159"/>
  <c r="AN183"/>
  <c r="AL162" l="1"/>
  <c r="AK161"/>
  <c r="AJ161" s="1"/>
  <c r="AI160"/>
  <c r="AN184"/>
  <c r="AL163" l="1"/>
  <c r="AK162"/>
  <c r="AJ162" s="1"/>
  <c r="AI161"/>
  <c r="AN185"/>
  <c r="AL164" l="1"/>
  <c r="AK163"/>
  <c r="AJ163" s="1"/>
  <c r="AI162"/>
  <c r="AN186"/>
  <c r="AL165" l="1"/>
  <c r="AK164"/>
  <c r="AJ164" s="1"/>
  <c r="AI163"/>
  <c r="AN187"/>
  <c r="AL166" l="1"/>
  <c r="AK165"/>
  <c r="AJ165" s="1"/>
  <c r="AI164"/>
  <c r="AN188"/>
  <c r="AL167" l="1"/>
  <c r="AK166"/>
  <c r="AJ166" s="1"/>
  <c r="AI165"/>
  <c r="AN189"/>
  <c r="AL168" l="1"/>
  <c r="AK167"/>
  <c r="AJ167" s="1"/>
  <c r="AI166"/>
  <c r="AN190"/>
  <c r="AL169" l="1"/>
  <c r="AK168"/>
  <c r="AJ168" s="1"/>
  <c r="AI167"/>
  <c r="AN191"/>
  <c r="AL170" l="1"/>
  <c r="AK169"/>
  <c r="AJ169" s="1"/>
  <c r="AI168"/>
  <c r="AN192"/>
  <c r="AL171" l="1"/>
  <c r="AK170"/>
  <c r="AJ170" s="1"/>
  <c r="AI169"/>
  <c r="AN193"/>
  <c r="AL172" l="1"/>
  <c r="AK171"/>
  <c r="AJ171" s="1"/>
  <c r="AI170"/>
  <c r="AN194"/>
  <c r="AL173" l="1"/>
  <c r="AK172"/>
  <c r="AJ172" s="1"/>
  <c r="AI171"/>
  <c r="AN195"/>
  <c r="AL174" l="1"/>
  <c r="AK173"/>
  <c r="AJ173" s="1"/>
  <c r="AI172"/>
  <c r="AN196"/>
  <c r="AL175" l="1"/>
  <c r="AK174"/>
  <c r="AJ174" s="1"/>
  <c r="AI173"/>
  <c r="AN197"/>
  <c r="AL176" l="1"/>
  <c r="AK175"/>
  <c r="AJ175" s="1"/>
  <c r="AI174"/>
  <c r="AN198"/>
  <c r="AL177" l="1"/>
  <c r="AK176"/>
  <c r="AJ176" s="1"/>
  <c r="AI175"/>
  <c r="AN199"/>
  <c r="AL178" l="1"/>
  <c r="AK177"/>
  <c r="AJ177" s="1"/>
  <c r="AI176"/>
  <c r="AN200"/>
  <c r="AL179" l="1"/>
  <c r="AK178"/>
  <c r="AJ178" s="1"/>
  <c r="AI177"/>
  <c r="AN201"/>
  <c r="AL180" l="1"/>
  <c r="AK179"/>
  <c r="AJ179" s="1"/>
  <c r="AI178"/>
  <c r="AN202"/>
  <c r="AL181" l="1"/>
  <c r="AK180"/>
  <c r="AJ180" s="1"/>
  <c r="AI179"/>
  <c r="AN203"/>
  <c r="AL182" l="1"/>
  <c r="AK181"/>
  <c r="AJ181" s="1"/>
  <c r="AI180"/>
  <c r="AN204"/>
  <c r="AL183" l="1"/>
  <c r="AK182"/>
  <c r="AJ182" s="1"/>
  <c r="AI181"/>
  <c r="AN205"/>
  <c r="AL184" l="1"/>
  <c r="AK183"/>
  <c r="AJ183" s="1"/>
  <c r="AI182"/>
  <c r="AN206"/>
  <c r="AL185" l="1"/>
  <c r="AK184"/>
  <c r="AJ184" s="1"/>
  <c r="AI183"/>
  <c r="AN207"/>
  <c r="AL186" l="1"/>
  <c r="AK185"/>
  <c r="AJ185" s="1"/>
  <c r="AI184"/>
  <c r="AN208"/>
  <c r="AL187" l="1"/>
  <c r="AK186"/>
  <c r="AJ186" s="1"/>
  <c r="AI185"/>
  <c r="AN209"/>
  <c r="AL188" l="1"/>
  <c r="AK187"/>
  <c r="AJ187" s="1"/>
  <c r="AI186"/>
  <c r="AN210"/>
  <c r="AL189" l="1"/>
  <c r="AK188"/>
  <c r="AJ188" s="1"/>
  <c r="AI187"/>
  <c r="AN211"/>
  <c r="AL190" l="1"/>
  <c r="AK189"/>
  <c r="AJ189" s="1"/>
  <c r="AI188"/>
  <c r="AN212"/>
  <c r="AL191" l="1"/>
  <c r="AK190"/>
  <c r="AJ190" s="1"/>
  <c r="AI189"/>
  <c r="AN213"/>
  <c r="AL192" l="1"/>
  <c r="AK191"/>
  <c r="AJ191" s="1"/>
  <c r="AI190"/>
  <c r="AN214"/>
  <c r="AL193" l="1"/>
  <c r="AK192"/>
  <c r="AJ192" s="1"/>
  <c r="AI191"/>
  <c r="AN215"/>
  <c r="AL194" l="1"/>
  <c r="AK193"/>
  <c r="AJ193" s="1"/>
  <c r="AI192"/>
  <c r="AN216"/>
  <c r="AL195" l="1"/>
  <c r="AK194"/>
  <c r="AJ194" s="1"/>
  <c r="AI193"/>
  <c r="AN217"/>
  <c r="AL196" l="1"/>
  <c r="AK195"/>
  <c r="AJ195" s="1"/>
  <c r="AI194"/>
  <c r="AN218"/>
  <c r="AL197" l="1"/>
  <c r="AK196"/>
  <c r="AJ196" s="1"/>
  <c r="AI195"/>
  <c r="AN219"/>
  <c r="AL198" l="1"/>
  <c r="AK197"/>
  <c r="AJ197" s="1"/>
  <c r="AI196"/>
  <c r="AN220"/>
  <c r="AL199" l="1"/>
  <c r="AK198"/>
  <c r="AJ198" s="1"/>
  <c r="AI197"/>
  <c r="AN221"/>
  <c r="AL200" l="1"/>
  <c r="AK199"/>
  <c r="AJ199" s="1"/>
  <c r="AI198"/>
  <c r="AN222"/>
  <c r="AL201" l="1"/>
  <c r="AK200"/>
  <c r="AJ200" s="1"/>
  <c r="AI199"/>
  <c r="AN223"/>
  <c r="AL202" l="1"/>
  <c r="AK201"/>
  <c r="AJ201" s="1"/>
  <c r="AI200"/>
  <c r="AN224"/>
  <c r="AL203" l="1"/>
  <c r="AK202"/>
  <c r="AJ202" s="1"/>
  <c r="AI201"/>
  <c r="AN225"/>
  <c r="AL204" l="1"/>
  <c r="AK203"/>
  <c r="AJ203" s="1"/>
  <c r="AI202"/>
  <c r="AN226"/>
  <c r="AL205" l="1"/>
  <c r="AK204"/>
  <c r="AJ204" s="1"/>
  <c r="AI203"/>
  <c r="AN227"/>
  <c r="AL206" l="1"/>
  <c r="AK205"/>
  <c r="AJ205" s="1"/>
  <c r="AI204"/>
  <c r="AN228"/>
  <c r="AL207" l="1"/>
  <c r="AK206"/>
  <c r="AJ206" s="1"/>
  <c r="AI205"/>
  <c r="AN229"/>
  <c r="AL208" l="1"/>
  <c r="AK207"/>
  <c r="AJ207" s="1"/>
  <c r="AI206"/>
  <c r="AN230"/>
  <c r="AL209" l="1"/>
  <c r="AK208"/>
  <c r="AJ208" s="1"/>
  <c r="AI207"/>
  <c r="AN231"/>
  <c r="AL210" l="1"/>
  <c r="AK209"/>
  <c r="AJ209" s="1"/>
  <c r="AI208"/>
  <c r="AN232"/>
  <c r="AL211" l="1"/>
  <c r="AK210"/>
  <c r="AJ210" s="1"/>
  <c r="AI209"/>
  <c r="AN233"/>
  <c r="AL212" l="1"/>
  <c r="AK211"/>
  <c r="AJ211" s="1"/>
  <c r="AI210"/>
  <c r="AN234"/>
  <c r="AL213" l="1"/>
  <c r="AK212"/>
  <c r="AJ212" s="1"/>
  <c r="AI211"/>
  <c r="AN235"/>
  <c r="AL214" l="1"/>
  <c r="AK213"/>
  <c r="AJ213" s="1"/>
  <c r="AI212"/>
  <c r="AN236"/>
  <c r="AL215" l="1"/>
  <c r="AK214"/>
  <c r="AJ214" s="1"/>
  <c r="AI213"/>
  <c r="AN237"/>
  <c r="AL216" l="1"/>
  <c r="AK215"/>
  <c r="AJ215" s="1"/>
  <c r="AI214"/>
  <c r="AN238"/>
  <c r="AL217" l="1"/>
  <c r="AK216"/>
  <c r="AJ216" s="1"/>
  <c r="AI215"/>
  <c r="AN239"/>
  <c r="AL218" l="1"/>
  <c r="AK217"/>
  <c r="AJ217" s="1"/>
  <c r="AI216"/>
  <c r="AN240"/>
  <c r="AL219" l="1"/>
  <c r="AK218"/>
  <c r="AJ218" s="1"/>
  <c r="AI217"/>
  <c r="AN241"/>
  <c r="AL220" l="1"/>
  <c r="AK219"/>
  <c r="AJ219" s="1"/>
  <c r="AI218"/>
  <c r="AN242"/>
  <c r="AL221" l="1"/>
  <c r="AK220"/>
  <c r="AJ220" s="1"/>
  <c r="AI219"/>
  <c r="AN243"/>
  <c r="AL222" l="1"/>
  <c r="AK221"/>
  <c r="AJ221" s="1"/>
  <c r="AI220"/>
  <c r="AN244"/>
  <c r="AL223" l="1"/>
  <c r="AK222"/>
  <c r="AJ222" s="1"/>
  <c r="AI221"/>
  <c r="AN245"/>
  <c r="AL224" l="1"/>
  <c r="AK223"/>
  <c r="AJ223" s="1"/>
  <c r="AI222"/>
  <c r="AN246"/>
  <c r="AL225" l="1"/>
  <c r="AK224"/>
  <c r="AJ224" s="1"/>
  <c r="AI223"/>
  <c r="AN247"/>
  <c r="AL226" l="1"/>
  <c r="AK225"/>
  <c r="AJ225" s="1"/>
  <c r="AI224"/>
  <c r="AN248"/>
  <c r="AL227" l="1"/>
  <c r="AK226"/>
  <c r="AJ226" s="1"/>
  <c r="AI225"/>
  <c r="AN249"/>
  <c r="AL228" l="1"/>
  <c r="AK227"/>
  <c r="AJ227" s="1"/>
  <c r="AI226"/>
  <c r="AN250"/>
  <c r="AL229" l="1"/>
  <c r="AK228"/>
  <c r="AJ228" s="1"/>
  <c r="AI227"/>
  <c r="AN251"/>
  <c r="AL230" l="1"/>
  <c r="AK229"/>
  <c r="AJ229" s="1"/>
  <c r="AI228"/>
  <c r="AN252"/>
  <c r="AL231" l="1"/>
  <c r="AK230"/>
  <c r="AJ230" s="1"/>
  <c r="AI229"/>
  <c r="AN253"/>
  <c r="AL232" l="1"/>
  <c r="AK231"/>
  <c r="AJ231" s="1"/>
  <c r="AI230"/>
  <c r="AN254"/>
  <c r="AL233" l="1"/>
  <c r="AK232"/>
  <c r="AJ232" s="1"/>
  <c r="AI231"/>
  <c r="AN255"/>
  <c r="AL234" l="1"/>
  <c r="AK233"/>
  <c r="AJ233" s="1"/>
  <c r="AI232"/>
  <c r="AN256"/>
  <c r="AL235" l="1"/>
  <c r="AK234"/>
  <c r="AJ234" s="1"/>
  <c r="AI233"/>
  <c r="AN257"/>
  <c r="AL236" l="1"/>
  <c r="AK235"/>
  <c r="AJ235" s="1"/>
  <c r="AI234"/>
  <c r="AN258"/>
  <c r="AL237" l="1"/>
  <c r="AK236"/>
  <c r="AJ236" s="1"/>
  <c r="AI235"/>
  <c r="AN259"/>
  <c r="AL238" l="1"/>
  <c r="AK237"/>
  <c r="AJ237" s="1"/>
  <c r="AI236"/>
  <c r="AN260"/>
  <c r="AL239" l="1"/>
  <c r="AK238"/>
  <c r="AJ238" s="1"/>
  <c r="AI237"/>
  <c r="AN261"/>
  <c r="AL240" l="1"/>
  <c r="AK239"/>
  <c r="AJ239" s="1"/>
  <c r="AI238"/>
  <c r="AN262"/>
  <c r="AL241" l="1"/>
  <c r="AK240"/>
  <c r="AJ240" s="1"/>
  <c r="AI239"/>
  <c r="AN263"/>
  <c r="AL242" l="1"/>
  <c r="AK241"/>
  <c r="AJ241" s="1"/>
  <c r="AI240"/>
  <c r="AN264"/>
  <c r="AL243" l="1"/>
  <c r="AK242"/>
  <c r="AJ242" s="1"/>
  <c r="AI241"/>
  <c r="AN265"/>
  <c r="AL244" l="1"/>
  <c r="AK243"/>
  <c r="AJ243" s="1"/>
  <c r="AI242"/>
  <c r="AN266"/>
  <c r="AL245" l="1"/>
  <c r="AK244"/>
  <c r="AJ244" s="1"/>
  <c r="AI243"/>
  <c r="AN267"/>
  <c r="AL246" l="1"/>
  <c r="AK245"/>
  <c r="AJ245" s="1"/>
  <c r="AI244"/>
  <c r="AN268"/>
  <c r="AL247" l="1"/>
  <c r="AK246"/>
  <c r="AJ246" s="1"/>
  <c r="AI245"/>
  <c r="AN269"/>
  <c r="AL248" l="1"/>
  <c r="AK247"/>
  <c r="AJ247" s="1"/>
  <c r="AI246"/>
  <c r="AN270"/>
  <c r="AL249" l="1"/>
  <c r="AK248"/>
  <c r="AJ248" s="1"/>
  <c r="AI247"/>
  <c r="AN271"/>
  <c r="AL250" l="1"/>
  <c r="AK249"/>
  <c r="AJ249" s="1"/>
  <c r="AI248"/>
  <c r="AN272"/>
  <c r="AL251" l="1"/>
  <c r="AK250"/>
  <c r="AJ250" s="1"/>
  <c r="AI249"/>
  <c r="AN273"/>
  <c r="AL252" l="1"/>
  <c r="AK251"/>
  <c r="AJ251" s="1"/>
  <c r="AI250"/>
  <c r="AN274"/>
  <c r="AL253" l="1"/>
  <c r="AK252"/>
  <c r="AJ252" s="1"/>
  <c r="AI251"/>
  <c r="AN275"/>
  <c r="AL254" l="1"/>
  <c r="AK253"/>
  <c r="AJ253" s="1"/>
  <c r="AI252"/>
  <c r="AN276"/>
  <c r="AL255" l="1"/>
  <c r="AK254"/>
  <c r="AJ254" s="1"/>
  <c r="AI253"/>
  <c r="AN277"/>
  <c r="AL256" l="1"/>
  <c r="AK255"/>
  <c r="AJ255" s="1"/>
  <c r="AI254"/>
  <c r="AN278"/>
  <c r="AL257" l="1"/>
  <c r="AK256"/>
  <c r="AJ256" s="1"/>
  <c r="AI255"/>
  <c r="AN279"/>
  <c r="AL258" l="1"/>
  <c r="AK257"/>
  <c r="AJ257" s="1"/>
  <c r="AI256"/>
  <c r="AN280"/>
  <c r="AL259" l="1"/>
  <c r="AK258"/>
  <c r="AJ258" s="1"/>
  <c r="AI257"/>
  <c r="AN281"/>
  <c r="AL260" l="1"/>
  <c r="AK259"/>
  <c r="AJ259" s="1"/>
  <c r="AI258"/>
  <c r="AN282"/>
  <c r="AL261" l="1"/>
  <c r="AK260"/>
  <c r="AJ260" s="1"/>
  <c r="AI259"/>
  <c r="AN283"/>
  <c r="AL262" l="1"/>
  <c r="AK261"/>
  <c r="AJ261" s="1"/>
  <c r="AI260"/>
  <c r="AN284"/>
  <c r="AL263" l="1"/>
  <c r="AK262"/>
  <c r="AJ262" s="1"/>
  <c r="AI261"/>
  <c r="AN285"/>
  <c r="AL264" l="1"/>
  <c r="AK263"/>
  <c r="AJ263" s="1"/>
  <c r="AI262"/>
  <c r="AN286"/>
  <c r="AL265" l="1"/>
  <c r="AK264"/>
  <c r="AJ264" s="1"/>
  <c r="AI263"/>
  <c r="AN287"/>
  <c r="AL266" l="1"/>
  <c r="AK265"/>
  <c r="AJ265" s="1"/>
  <c r="AI264"/>
  <c r="AN288"/>
  <c r="AL267" l="1"/>
  <c r="AK266"/>
  <c r="AJ266" s="1"/>
  <c r="AI265"/>
  <c r="AN289"/>
  <c r="AL268" l="1"/>
  <c r="AK267"/>
  <c r="AJ267" s="1"/>
  <c r="AI266"/>
  <c r="AN290"/>
  <c r="AL269" l="1"/>
  <c r="AK268"/>
  <c r="AJ268" s="1"/>
  <c r="AI267"/>
  <c r="AN291"/>
  <c r="AL270" l="1"/>
  <c r="AK269"/>
  <c r="AJ269" s="1"/>
  <c r="AI268"/>
  <c r="AN292"/>
  <c r="AL271" l="1"/>
  <c r="AK270"/>
  <c r="AJ270" s="1"/>
  <c r="AI269"/>
  <c r="AN293"/>
  <c r="AL272" l="1"/>
  <c r="AK271"/>
  <c r="AJ271" s="1"/>
  <c r="AI270"/>
  <c r="AN294"/>
  <c r="AL273" l="1"/>
  <c r="AK272"/>
  <c r="AJ272" s="1"/>
  <c r="AI271"/>
  <c r="AN295"/>
  <c r="AL274" l="1"/>
  <c r="AK273"/>
  <c r="AJ273" s="1"/>
  <c r="AI272"/>
  <c r="AN296"/>
  <c r="AL275" l="1"/>
  <c r="AK274"/>
  <c r="AJ274" s="1"/>
  <c r="AI273"/>
  <c r="AN297"/>
  <c r="AL276" l="1"/>
  <c r="AK275"/>
  <c r="AJ275" s="1"/>
  <c r="AI274"/>
  <c r="AN298"/>
  <c r="AL277" l="1"/>
  <c r="AK276"/>
  <c r="AJ276" s="1"/>
  <c r="AI275"/>
  <c r="AN299"/>
  <c r="AL278" l="1"/>
  <c r="AK277"/>
  <c r="AJ277" s="1"/>
  <c r="AI276"/>
  <c r="AN300"/>
  <c r="AL279" l="1"/>
  <c r="AK278"/>
  <c r="AJ278" s="1"/>
  <c r="AI277"/>
  <c r="AN301"/>
  <c r="AL280" l="1"/>
  <c r="AK279"/>
  <c r="AJ279" s="1"/>
  <c r="AI278"/>
  <c r="AN302"/>
  <c r="AL281" l="1"/>
  <c r="AK280"/>
  <c r="AJ280" s="1"/>
  <c r="AI279"/>
  <c r="AN303"/>
  <c r="AL282" l="1"/>
  <c r="AK281"/>
  <c r="AJ281" s="1"/>
  <c r="AI280"/>
  <c r="AN304"/>
  <c r="AL283" l="1"/>
  <c r="AK282"/>
  <c r="AJ282" s="1"/>
  <c r="AI281"/>
  <c r="AN305"/>
  <c r="AL284" l="1"/>
  <c r="AK283"/>
  <c r="AJ283" s="1"/>
  <c r="AI282"/>
  <c r="AN306"/>
  <c r="AL285" l="1"/>
  <c r="AK284"/>
  <c r="AJ284" s="1"/>
  <c r="AI283"/>
  <c r="AN307"/>
  <c r="AL286" l="1"/>
  <c r="AK285"/>
  <c r="AJ285" s="1"/>
  <c r="AI284"/>
  <c r="AN308"/>
  <c r="AL287" l="1"/>
  <c r="AK286"/>
  <c r="AJ286" s="1"/>
  <c r="AI285"/>
  <c r="AN309"/>
  <c r="AL288" l="1"/>
  <c r="AK287"/>
  <c r="AJ287" s="1"/>
  <c r="AI286"/>
  <c r="AN310"/>
  <c r="AL289" l="1"/>
  <c r="AK288"/>
  <c r="AJ288" s="1"/>
  <c r="AI287"/>
  <c r="AN311"/>
  <c r="AL290" l="1"/>
  <c r="AK289"/>
  <c r="AJ289" s="1"/>
  <c r="AI288"/>
  <c r="AN312"/>
  <c r="AL291" l="1"/>
  <c r="AK290"/>
  <c r="AJ290" s="1"/>
  <c r="AI289"/>
  <c r="AN313"/>
  <c r="AL292" l="1"/>
  <c r="AK291"/>
  <c r="AJ291" s="1"/>
  <c r="AI290"/>
  <c r="AN314"/>
  <c r="AL293" l="1"/>
  <c r="AK292"/>
  <c r="AJ292" s="1"/>
  <c r="AI291"/>
  <c r="AN315"/>
  <c r="AL294" l="1"/>
  <c r="AK293"/>
  <c r="AJ293" s="1"/>
  <c r="AI292"/>
  <c r="AN316"/>
  <c r="AL295" l="1"/>
  <c r="AK294"/>
  <c r="AJ294" s="1"/>
  <c r="AI293"/>
  <c r="AN317"/>
  <c r="AL296" l="1"/>
  <c r="AK295"/>
  <c r="AJ295" s="1"/>
  <c r="AI294"/>
  <c r="AN318"/>
  <c r="AL297" l="1"/>
  <c r="AK296"/>
  <c r="AJ296" s="1"/>
  <c r="AI295"/>
  <c r="AN319"/>
  <c r="AL298" l="1"/>
  <c r="AK297"/>
  <c r="AJ297" s="1"/>
  <c r="AI296"/>
  <c r="AN320"/>
  <c r="AL299" l="1"/>
  <c r="AK298"/>
  <c r="AJ298" s="1"/>
  <c r="AI297"/>
  <c r="AN321"/>
  <c r="AL300" l="1"/>
  <c r="AK299"/>
  <c r="AJ299" s="1"/>
  <c r="AI298"/>
  <c r="AN322"/>
  <c r="AL301" l="1"/>
  <c r="AK300"/>
  <c r="AJ300" s="1"/>
  <c r="AI299"/>
  <c r="AN323"/>
  <c r="AL302" l="1"/>
  <c r="AK301"/>
  <c r="AJ301" s="1"/>
  <c r="AI300"/>
  <c r="AN324"/>
  <c r="AL303" l="1"/>
  <c r="AK302"/>
  <c r="AJ302" s="1"/>
  <c r="AI301"/>
  <c r="AN325"/>
  <c r="AL304" l="1"/>
  <c r="AK303"/>
  <c r="AJ303" s="1"/>
  <c r="AI302"/>
  <c r="AN326"/>
  <c r="AL305" l="1"/>
  <c r="AK304"/>
  <c r="AJ304" s="1"/>
  <c r="AI303"/>
  <c r="AN327"/>
  <c r="AL306" l="1"/>
  <c r="AK305"/>
  <c r="AJ305" s="1"/>
  <c r="AI304"/>
  <c r="AN328"/>
  <c r="AL307" l="1"/>
  <c r="AK306"/>
  <c r="AJ306" s="1"/>
  <c r="AI305"/>
  <c r="AN329"/>
  <c r="AL308" l="1"/>
  <c r="AK307"/>
  <c r="AJ307" s="1"/>
  <c r="AI306"/>
  <c r="AN330"/>
  <c r="AL309" l="1"/>
  <c r="AK308"/>
  <c r="AJ308" s="1"/>
  <c r="AI307"/>
  <c r="AN331"/>
  <c r="AL310" l="1"/>
  <c r="AK309"/>
  <c r="AJ309" s="1"/>
  <c r="AI308"/>
  <c r="AN332"/>
  <c r="AL311" l="1"/>
  <c r="AK310"/>
  <c r="AJ310" s="1"/>
  <c r="AI309"/>
  <c r="AN333"/>
  <c r="AL312" l="1"/>
  <c r="AK311"/>
  <c r="AJ311" s="1"/>
  <c r="AI310"/>
  <c r="AN334"/>
  <c r="AL313" l="1"/>
  <c r="AK312"/>
  <c r="AJ312" s="1"/>
  <c r="AI311"/>
  <c r="AN335"/>
  <c r="AL314" l="1"/>
  <c r="AK313"/>
  <c r="AJ313" s="1"/>
  <c r="AI312"/>
  <c r="AN336"/>
  <c r="AL315" l="1"/>
  <c r="AK314"/>
  <c r="AJ314" s="1"/>
  <c r="AI313"/>
  <c r="AN337"/>
  <c r="AL316" l="1"/>
  <c r="AK315"/>
  <c r="AJ315" s="1"/>
  <c r="AI314"/>
  <c r="AN338"/>
  <c r="AL317" l="1"/>
  <c r="AK316"/>
  <c r="AJ316" s="1"/>
  <c r="AI315"/>
  <c r="AN339"/>
  <c r="AL318" l="1"/>
  <c r="AK317"/>
  <c r="AJ317" s="1"/>
  <c r="AI316"/>
  <c r="AN340"/>
  <c r="AL319" l="1"/>
  <c r="AK318"/>
  <c r="AJ318" s="1"/>
  <c r="AI317"/>
  <c r="AN341"/>
  <c r="AL320" l="1"/>
  <c r="AK319"/>
  <c r="AJ319" s="1"/>
  <c r="AI318"/>
  <c r="AN342"/>
  <c r="AL321" l="1"/>
  <c r="AK320"/>
  <c r="AJ320" s="1"/>
  <c r="AI319"/>
  <c r="AN343"/>
  <c r="AL322" l="1"/>
  <c r="AK321"/>
  <c r="AJ321" s="1"/>
  <c r="AI320"/>
  <c r="AN344"/>
  <c r="AL323" l="1"/>
  <c r="AK322"/>
  <c r="AJ322" s="1"/>
  <c r="AI321"/>
  <c r="AN345"/>
  <c r="AL324" l="1"/>
  <c r="AK323"/>
  <c r="AJ323" s="1"/>
  <c r="AI322"/>
  <c r="AN346"/>
  <c r="AL325" l="1"/>
  <c r="AK324"/>
  <c r="AJ324" s="1"/>
  <c r="AI323"/>
  <c r="AN347"/>
  <c r="AL326" l="1"/>
  <c r="AK325"/>
  <c r="AJ325" s="1"/>
  <c r="AI324"/>
  <c r="AN348"/>
  <c r="AL327" l="1"/>
  <c r="AK326"/>
  <c r="AJ326" s="1"/>
  <c r="AI325"/>
  <c r="AN349"/>
  <c r="AL328" l="1"/>
  <c r="AK327"/>
  <c r="AJ327" s="1"/>
  <c r="AI326"/>
  <c r="AN350"/>
  <c r="AL329" l="1"/>
  <c r="AK328"/>
  <c r="AJ328" s="1"/>
  <c r="AI327"/>
  <c r="AN351"/>
  <c r="AL330" l="1"/>
  <c r="AK329"/>
  <c r="AJ329" s="1"/>
  <c r="AI328"/>
  <c r="AN352"/>
  <c r="AL331" l="1"/>
  <c r="AK330"/>
  <c r="AJ330" s="1"/>
  <c r="AI329"/>
  <c r="AN353"/>
  <c r="AL332" l="1"/>
  <c r="AK331"/>
  <c r="AJ331" s="1"/>
  <c r="AI330"/>
  <c r="AN354"/>
  <c r="AL333" l="1"/>
  <c r="AK332"/>
  <c r="AJ332" s="1"/>
  <c r="AI331"/>
  <c r="AN355"/>
  <c r="AL334" l="1"/>
  <c r="AK333"/>
  <c r="AJ333" s="1"/>
  <c r="AI332"/>
  <c r="AN356"/>
  <c r="AL335" l="1"/>
  <c r="AK334"/>
  <c r="AJ334" s="1"/>
  <c r="AI333"/>
  <c r="AN357"/>
  <c r="AL336" l="1"/>
  <c r="AK335"/>
  <c r="AJ335" s="1"/>
  <c r="AI334"/>
  <c r="AN358"/>
  <c r="AL337" l="1"/>
  <c r="AK336"/>
  <c r="AJ336" s="1"/>
  <c r="AI335"/>
  <c r="AN359"/>
  <c r="AL338" l="1"/>
  <c r="AK337"/>
  <c r="AJ337" s="1"/>
  <c r="AI336"/>
  <c r="AN360"/>
  <c r="AL339" l="1"/>
  <c r="AK338"/>
  <c r="AJ338" s="1"/>
  <c r="AI337"/>
  <c r="AN361"/>
  <c r="AL340" l="1"/>
  <c r="AK339"/>
  <c r="AJ339" s="1"/>
  <c r="AI338"/>
  <c r="AN362"/>
  <c r="AL341" l="1"/>
  <c r="AK340"/>
  <c r="AJ340" s="1"/>
  <c r="AI339"/>
  <c r="AN363"/>
  <c r="AL342" l="1"/>
  <c r="AK341"/>
  <c r="AJ341" s="1"/>
  <c r="AI340"/>
  <c r="AN364"/>
  <c r="AL343" l="1"/>
  <c r="AK342"/>
  <c r="AJ342" s="1"/>
  <c r="AI341"/>
  <c r="AN365"/>
  <c r="AL344" l="1"/>
  <c r="AK343"/>
  <c r="AJ343" s="1"/>
  <c r="AI342"/>
  <c r="AN366"/>
  <c r="AL345" l="1"/>
  <c r="AK344"/>
  <c r="AJ344" s="1"/>
  <c r="AI343"/>
  <c r="AN367"/>
  <c r="AL346" l="1"/>
  <c r="AK345"/>
  <c r="AJ345" s="1"/>
  <c r="AI344"/>
  <c r="AN368"/>
  <c r="AL347" l="1"/>
  <c r="AK346"/>
  <c r="AJ346" s="1"/>
  <c r="AI345"/>
  <c r="AN369"/>
  <c r="AL348" l="1"/>
  <c r="AK347"/>
  <c r="AJ347" s="1"/>
  <c r="AI346"/>
  <c r="AN370"/>
  <c r="AL349" l="1"/>
  <c r="AK348"/>
  <c r="AJ348" s="1"/>
  <c r="AI347"/>
  <c r="AN371"/>
  <c r="AL350" l="1"/>
  <c r="AK349"/>
  <c r="AJ349" s="1"/>
  <c r="AI348"/>
  <c r="AN372"/>
  <c r="AL351" l="1"/>
  <c r="AK350"/>
  <c r="AJ350" s="1"/>
  <c r="AI349"/>
  <c r="AN373"/>
  <c r="AL352" l="1"/>
  <c r="AK351"/>
  <c r="AJ351" s="1"/>
  <c r="AI350"/>
  <c r="AN374"/>
  <c r="AL353" l="1"/>
  <c r="AK352"/>
  <c r="AJ352" s="1"/>
  <c r="AI351"/>
  <c r="AN375"/>
  <c r="AL354" l="1"/>
  <c r="AK353"/>
  <c r="AJ353" s="1"/>
  <c r="AI352"/>
  <c r="AN376"/>
  <c r="AL355" l="1"/>
  <c r="AK354"/>
  <c r="AJ354" s="1"/>
  <c r="AI353"/>
  <c r="AN377"/>
  <c r="AL356" l="1"/>
  <c r="AK355"/>
  <c r="AJ355" s="1"/>
  <c r="AI354"/>
  <c r="AN378"/>
  <c r="AL357" l="1"/>
  <c r="AK356"/>
  <c r="AJ356" s="1"/>
  <c r="AI355"/>
  <c r="AN379"/>
  <c r="AL358" l="1"/>
  <c r="AK357"/>
  <c r="AJ357" s="1"/>
  <c r="AI356"/>
  <c r="AN380"/>
  <c r="AL359" l="1"/>
  <c r="AK358"/>
  <c r="AJ358" s="1"/>
  <c r="AI357"/>
  <c r="AN381"/>
  <c r="AL360" l="1"/>
  <c r="AK359"/>
  <c r="AJ359" s="1"/>
  <c r="AI358"/>
  <c r="AN382"/>
  <c r="AL361" l="1"/>
  <c r="AK360"/>
  <c r="AJ360" s="1"/>
  <c r="AI359"/>
  <c r="AN383"/>
  <c r="AL362" l="1"/>
  <c r="AK361"/>
  <c r="AJ361" s="1"/>
  <c r="AI360"/>
  <c r="AN384"/>
  <c r="AL363" l="1"/>
  <c r="AK362"/>
  <c r="AJ362" s="1"/>
  <c r="AI361"/>
  <c r="AN385"/>
  <c r="AL364" l="1"/>
  <c r="AK363"/>
  <c r="AJ363" s="1"/>
  <c r="AI362"/>
  <c r="AN386"/>
  <c r="AL365" l="1"/>
  <c r="AK364"/>
  <c r="AJ364" s="1"/>
  <c r="AI363"/>
  <c r="AN387"/>
  <c r="AL366" l="1"/>
  <c r="AK365"/>
  <c r="AJ365" s="1"/>
  <c r="AI364"/>
  <c r="AN388"/>
  <c r="AL367" l="1"/>
  <c r="AK366"/>
  <c r="AJ366" s="1"/>
  <c r="AI365"/>
  <c r="AN389"/>
  <c r="AL368" l="1"/>
  <c r="AK367"/>
  <c r="AJ367" s="1"/>
  <c r="AI366"/>
  <c r="AN390"/>
  <c r="AL369" l="1"/>
  <c r="AK368"/>
  <c r="AJ368" s="1"/>
  <c r="AI367"/>
  <c r="AN391"/>
  <c r="AL370" l="1"/>
  <c r="AK369"/>
  <c r="AJ369" s="1"/>
  <c r="AI368"/>
  <c r="AN392"/>
  <c r="AL371" l="1"/>
  <c r="AK370"/>
  <c r="AJ370" s="1"/>
  <c r="AI369"/>
  <c r="AN393"/>
  <c r="AL372" l="1"/>
  <c r="AK371"/>
  <c r="AJ371" s="1"/>
  <c r="AI370"/>
  <c r="AN394"/>
  <c r="AL373" l="1"/>
  <c r="AK372"/>
  <c r="AJ372" s="1"/>
  <c r="AI371"/>
  <c r="AN395"/>
  <c r="AL374" l="1"/>
  <c r="AK373"/>
  <c r="AJ373" s="1"/>
  <c r="AI372"/>
  <c r="AN396"/>
  <c r="AL375" l="1"/>
  <c r="AK374"/>
  <c r="AJ374" s="1"/>
  <c r="AI373"/>
  <c r="AN397"/>
  <c r="AL376" l="1"/>
  <c r="AK375"/>
  <c r="AJ375" s="1"/>
  <c r="AI374"/>
  <c r="AN398"/>
  <c r="AL377" l="1"/>
  <c r="AK376"/>
  <c r="AJ376" s="1"/>
  <c r="AI375"/>
  <c r="AN399"/>
  <c r="AL378" l="1"/>
  <c r="AK377"/>
  <c r="AJ377" s="1"/>
  <c r="AI376"/>
  <c r="AN400"/>
  <c r="AL379" l="1"/>
  <c r="AK378"/>
  <c r="AJ378" s="1"/>
  <c r="AI377"/>
  <c r="AN401"/>
  <c r="AL380" l="1"/>
  <c r="AK379"/>
  <c r="AJ379" s="1"/>
  <c r="AI378"/>
  <c r="AN402"/>
  <c r="AL381" l="1"/>
  <c r="AK380"/>
  <c r="AJ380" s="1"/>
  <c r="AI379"/>
  <c r="AN403"/>
  <c r="AL382" l="1"/>
  <c r="AK381"/>
  <c r="AJ381" s="1"/>
  <c r="AI380"/>
  <c r="AN404"/>
  <c r="AL383" l="1"/>
  <c r="AK382"/>
  <c r="AJ382" s="1"/>
  <c r="AI381"/>
  <c r="AN405"/>
  <c r="AL384" l="1"/>
  <c r="AK383"/>
  <c r="AJ383" s="1"/>
  <c r="AI382"/>
  <c r="AN406"/>
  <c r="AL385" l="1"/>
  <c r="AK384"/>
  <c r="AJ384" s="1"/>
  <c r="AI383"/>
  <c r="AN407"/>
  <c r="AL386" l="1"/>
  <c r="AK385"/>
  <c r="AJ385" s="1"/>
  <c r="AI384"/>
  <c r="AN408"/>
  <c r="AL387" l="1"/>
  <c r="AK386"/>
  <c r="AJ386" s="1"/>
  <c r="AI385"/>
  <c r="AN409"/>
  <c r="AL388" l="1"/>
  <c r="AK387"/>
  <c r="AJ387" s="1"/>
  <c r="AI386"/>
  <c r="AN410"/>
  <c r="AL389" l="1"/>
  <c r="AK388"/>
  <c r="AJ388" s="1"/>
  <c r="AI387"/>
  <c r="AN411"/>
  <c r="AL390" l="1"/>
  <c r="AK389"/>
  <c r="AJ389" s="1"/>
  <c r="AI388"/>
  <c r="AN412"/>
  <c r="AL391" l="1"/>
  <c r="AK390"/>
  <c r="AJ390" s="1"/>
  <c r="AI389"/>
  <c r="AN413"/>
  <c r="AL392" l="1"/>
  <c r="AK391"/>
  <c r="AJ391" s="1"/>
  <c r="AI390"/>
  <c r="AN414"/>
  <c r="AL393" l="1"/>
  <c r="AK392"/>
  <c r="AJ392" s="1"/>
  <c r="AI391"/>
  <c r="AN415"/>
  <c r="AL394" l="1"/>
  <c r="AK393"/>
  <c r="AJ393" s="1"/>
  <c r="AI392"/>
  <c r="AN416"/>
  <c r="AL395" l="1"/>
  <c r="AK394"/>
  <c r="AJ394" s="1"/>
  <c r="AI393"/>
  <c r="AN417"/>
  <c r="AL396" l="1"/>
  <c r="AK395"/>
  <c r="AJ395" s="1"/>
  <c r="AI394"/>
  <c r="AN418"/>
  <c r="AL397" l="1"/>
  <c r="AK396"/>
  <c r="AJ396" s="1"/>
  <c r="AI395"/>
  <c r="AN419"/>
  <c r="AL398" l="1"/>
  <c r="AK397"/>
  <c r="AJ397" s="1"/>
  <c r="AI396"/>
  <c r="AN420"/>
  <c r="AL399" l="1"/>
  <c r="AK398"/>
  <c r="AJ398" s="1"/>
  <c r="AI397"/>
  <c r="AN421"/>
  <c r="AL400" l="1"/>
  <c r="AK399"/>
  <c r="AJ399" s="1"/>
  <c r="AI398"/>
  <c r="AN422"/>
  <c r="AL401" l="1"/>
  <c r="AK400"/>
  <c r="AJ400" s="1"/>
  <c r="AI399"/>
  <c r="AN423"/>
  <c r="AL402" l="1"/>
  <c r="AK401"/>
  <c r="AJ401" s="1"/>
  <c r="AI400"/>
  <c r="AN424"/>
  <c r="AL403" l="1"/>
  <c r="AK402"/>
  <c r="AJ402" s="1"/>
  <c r="AI401"/>
  <c r="AN425"/>
  <c r="AL404" l="1"/>
  <c r="AK403"/>
  <c r="AJ403" s="1"/>
  <c r="AI402"/>
  <c r="AN426"/>
  <c r="AL405" l="1"/>
  <c r="AK404"/>
  <c r="AJ404" s="1"/>
  <c r="AI403"/>
  <c r="AN427"/>
  <c r="AL406" l="1"/>
  <c r="AK405"/>
  <c r="AJ405" s="1"/>
  <c r="AI404"/>
  <c r="AN428"/>
  <c r="AL407" l="1"/>
  <c r="AK406"/>
  <c r="AJ406" s="1"/>
  <c r="AI405"/>
  <c r="AN429"/>
  <c r="AL408" l="1"/>
  <c r="AK407"/>
  <c r="AJ407" s="1"/>
  <c r="AI406"/>
  <c r="AN430"/>
  <c r="AL409" l="1"/>
  <c r="AK408"/>
  <c r="AJ408" s="1"/>
  <c r="AI407"/>
  <c r="AN431"/>
  <c r="AL410" l="1"/>
  <c r="AK409"/>
  <c r="AJ409" s="1"/>
  <c r="AI408"/>
  <c r="AN432"/>
  <c r="AL411" l="1"/>
  <c r="AK410"/>
  <c r="AJ410" s="1"/>
  <c r="AI409"/>
  <c r="AN433"/>
  <c r="AL412" l="1"/>
  <c r="AK411"/>
  <c r="AJ411" s="1"/>
  <c r="AI410"/>
  <c r="AN434"/>
  <c r="AL413" l="1"/>
  <c r="AK412"/>
  <c r="AJ412" s="1"/>
  <c r="AI411"/>
  <c r="AN435"/>
  <c r="AL414" l="1"/>
  <c r="AK413"/>
  <c r="AJ413" s="1"/>
  <c r="AI412"/>
  <c r="AN436"/>
  <c r="AL415" l="1"/>
  <c r="AK414"/>
  <c r="AJ414" s="1"/>
  <c r="AI413"/>
  <c r="AN437"/>
  <c r="AL416" l="1"/>
  <c r="AK415"/>
  <c r="AJ415" s="1"/>
  <c r="AI414"/>
  <c r="AN438"/>
  <c r="AL417" l="1"/>
  <c r="AK416"/>
  <c r="AJ416" s="1"/>
  <c r="AI415"/>
  <c r="AN439"/>
  <c r="AL418" l="1"/>
  <c r="AK417"/>
  <c r="AJ417" s="1"/>
  <c r="AI416"/>
  <c r="AN440"/>
  <c r="AL419" l="1"/>
  <c r="AK418"/>
  <c r="AJ418" s="1"/>
  <c r="AI417"/>
  <c r="AN441"/>
  <c r="AL420" l="1"/>
  <c r="AK419"/>
  <c r="AJ419" s="1"/>
  <c r="AI418"/>
  <c r="AN442"/>
  <c r="AL421" l="1"/>
  <c r="AK420"/>
  <c r="AJ420" s="1"/>
  <c r="AI419"/>
  <c r="AN443"/>
  <c r="AL422" l="1"/>
  <c r="AK421"/>
  <c r="AJ421" s="1"/>
  <c r="AI420"/>
  <c r="AN444"/>
  <c r="AL423" l="1"/>
  <c r="AK422"/>
  <c r="AJ422" s="1"/>
  <c r="AI421"/>
  <c r="AN445"/>
  <c r="AL424" l="1"/>
  <c r="AK423"/>
  <c r="AJ423" s="1"/>
  <c r="AI422"/>
  <c r="AN446"/>
  <c r="AL425" l="1"/>
  <c r="AK424"/>
  <c r="AJ424" s="1"/>
  <c r="AI423"/>
  <c r="AN447"/>
  <c r="AL426" l="1"/>
  <c r="AK425"/>
  <c r="AJ425" s="1"/>
  <c r="AI424"/>
  <c r="AN448"/>
  <c r="AL427" l="1"/>
  <c r="AK426"/>
  <c r="AJ426" s="1"/>
  <c r="AI425"/>
  <c r="AN449"/>
  <c r="AL428" l="1"/>
  <c r="AK427"/>
  <c r="AJ427" s="1"/>
  <c r="AI426"/>
  <c r="AN450"/>
  <c r="AL429" l="1"/>
  <c r="AK428"/>
  <c r="AJ428" s="1"/>
  <c r="AI427"/>
  <c r="AN451"/>
  <c r="AL430" l="1"/>
  <c r="AK429"/>
  <c r="AJ429" s="1"/>
  <c r="AI428"/>
  <c r="AN452"/>
  <c r="AL431" l="1"/>
  <c r="AK430"/>
  <c r="AJ430" s="1"/>
  <c r="AI429"/>
  <c r="AN453"/>
  <c r="AL432" l="1"/>
  <c r="AK431"/>
  <c r="AJ431" s="1"/>
  <c r="AI430"/>
  <c r="AN454"/>
  <c r="AL433" l="1"/>
  <c r="AK432"/>
  <c r="AJ432" s="1"/>
  <c r="AI431"/>
  <c r="AN455"/>
  <c r="AL434" l="1"/>
  <c r="AK433"/>
  <c r="AJ433" s="1"/>
  <c r="AI432"/>
  <c r="AN456"/>
  <c r="AL435" l="1"/>
  <c r="AK434"/>
  <c r="AJ434" s="1"/>
  <c r="AI433"/>
  <c r="AN457"/>
  <c r="AL436" l="1"/>
  <c r="AK435"/>
  <c r="AJ435" s="1"/>
  <c r="AI434"/>
  <c r="AN458"/>
  <c r="AL437" l="1"/>
  <c r="AK436"/>
  <c r="AJ436" s="1"/>
  <c r="AI435"/>
  <c r="AN459"/>
  <c r="AL438" l="1"/>
  <c r="AK437"/>
  <c r="AJ437" s="1"/>
  <c r="AI436"/>
  <c r="AN460"/>
  <c r="AL439" l="1"/>
  <c r="AK438"/>
  <c r="AJ438" s="1"/>
  <c r="AI437"/>
  <c r="AN461"/>
  <c r="AL440" l="1"/>
  <c r="AK439"/>
  <c r="AJ439" s="1"/>
  <c r="AI438"/>
  <c r="AN462"/>
  <c r="AL441" l="1"/>
  <c r="AK440"/>
  <c r="AJ440" s="1"/>
  <c r="AI439"/>
  <c r="AN463"/>
  <c r="AL442" l="1"/>
  <c r="AK441"/>
  <c r="AJ441" s="1"/>
  <c r="AI440"/>
  <c r="AN464"/>
  <c r="AL443" l="1"/>
  <c r="AK442"/>
  <c r="AJ442" s="1"/>
  <c r="AI441"/>
  <c r="AN465"/>
  <c r="AL444" l="1"/>
  <c r="AK443"/>
  <c r="AJ443" s="1"/>
  <c r="AI442"/>
  <c r="AN466"/>
  <c r="AL445" l="1"/>
  <c r="AK444"/>
  <c r="AJ444" s="1"/>
  <c r="AI443"/>
  <c r="AN467"/>
  <c r="AL446" l="1"/>
  <c r="AK445"/>
  <c r="AJ445" s="1"/>
  <c r="AI444"/>
  <c r="AN468"/>
  <c r="AL447" l="1"/>
  <c r="AK446"/>
  <c r="AJ446" s="1"/>
  <c r="AI445"/>
  <c r="AN469"/>
  <c r="AL448" l="1"/>
  <c r="AK447"/>
  <c r="AJ447" s="1"/>
  <c r="AI446"/>
  <c r="AN470"/>
  <c r="AL449" l="1"/>
  <c r="AK448"/>
  <c r="AJ448" s="1"/>
  <c r="AI447"/>
  <c r="AN471"/>
  <c r="AL450" l="1"/>
  <c r="AK449"/>
  <c r="AJ449" s="1"/>
  <c r="AI448"/>
  <c r="AN472"/>
  <c r="AL451" l="1"/>
  <c r="AK450"/>
  <c r="AJ450" s="1"/>
  <c r="AI449"/>
  <c r="AN473"/>
  <c r="AL452" l="1"/>
  <c r="AK451"/>
  <c r="AJ451" s="1"/>
  <c r="AI450"/>
  <c r="AN474"/>
  <c r="AL453" l="1"/>
  <c r="AK452"/>
  <c r="AJ452" s="1"/>
  <c r="AI451"/>
  <c r="AN475"/>
  <c r="AL454" l="1"/>
  <c r="AK453"/>
  <c r="AJ453" s="1"/>
  <c r="AI452"/>
  <c r="AN476"/>
  <c r="AL455" l="1"/>
  <c r="AK454"/>
  <c r="AJ454" s="1"/>
  <c r="AI453"/>
  <c r="AN477"/>
  <c r="AL456" l="1"/>
  <c r="AK455"/>
  <c r="AJ455" s="1"/>
  <c r="AI454"/>
  <c r="AN478"/>
  <c r="AL457" l="1"/>
  <c r="AK456"/>
  <c r="AJ456" s="1"/>
  <c r="AI455"/>
  <c r="AN479"/>
  <c r="AL458" l="1"/>
  <c r="AK457"/>
  <c r="AJ457" s="1"/>
  <c r="AI456"/>
  <c r="AN480"/>
  <c r="AL459" l="1"/>
  <c r="AK458"/>
  <c r="AJ458" s="1"/>
  <c r="AI457"/>
  <c r="AN481"/>
  <c r="AL460" l="1"/>
  <c r="AK459"/>
  <c r="AJ459" s="1"/>
  <c r="AI458"/>
  <c r="AN482"/>
  <c r="AL461" l="1"/>
  <c r="AK460"/>
  <c r="AJ460" s="1"/>
  <c r="AI459"/>
  <c r="AN483"/>
  <c r="AL462" l="1"/>
  <c r="AK461"/>
  <c r="AJ461" s="1"/>
  <c r="AI460"/>
  <c r="AN484"/>
  <c r="AL463" l="1"/>
  <c r="AK462"/>
  <c r="AJ462" s="1"/>
  <c r="AI461"/>
  <c r="AN485"/>
  <c r="AL464" l="1"/>
  <c r="AK463"/>
  <c r="AJ463" s="1"/>
  <c r="AI462"/>
  <c r="AN486"/>
  <c r="AL465" l="1"/>
  <c r="AK464"/>
  <c r="AJ464" s="1"/>
  <c r="AI463"/>
  <c r="AN487"/>
  <c r="AL466" l="1"/>
  <c r="AK465"/>
  <c r="AJ465" s="1"/>
  <c r="AI464"/>
  <c r="AN488"/>
  <c r="AL467" l="1"/>
  <c r="AK466"/>
  <c r="AJ466" s="1"/>
  <c r="AI465"/>
  <c r="AN489"/>
  <c r="AL468" l="1"/>
  <c r="AK467"/>
  <c r="AJ467" s="1"/>
  <c r="AI466"/>
  <c r="AN490"/>
  <c r="AL469" l="1"/>
  <c r="AK468"/>
  <c r="AJ468" s="1"/>
  <c r="AI467"/>
  <c r="AN491"/>
  <c r="AL470" l="1"/>
  <c r="AK469"/>
  <c r="AJ469" s="1"/>
  <c r="AI468"/>
  <c r="AN492"/>
  <c r="AL471" l="1"/>
  <c r="AK470"/>
  <c r="AJ470" s="1"/>
  <c r="AI469"/>
  <c r="AN493"/>
  <c r="AL472" l="1"/>
  <c r="AK471"/>
  <c r="AJ471" s="1"/>
  <c r="AI470"/>
  <c r="AN494"/>
  <c r="AL473" l="1"/>
  <c r="AK472"/>
  <c r="AJ472" s="1"/>
  <c r="AI471"/>
  <c r="AN495"/>
  <c r="AL474" l="1"/>
  <c r="AK473"/>
  <c r="AJ473" s="1"/>
  <c r="AI472"/>
  <c r="AN496"/>
  <c r="AL475" l="1"/>
  <c r="AK474"/>
  <c r="AJ474" s="1"/>
  <c r="AI473"/>
  <c r="AN497"/>
  <c r="AL476" l="1"/>
  <c r="AK475"/>
  <c r="AJ475" s="1"/>
  <c r="AI474"/>
  <c r="AN498"/>
  <c r="AL477" l="1"/>
  <c r="AK476"/>
  <c r="AJ476" s="1"/>
  <c r="AI475"/>
  <c r="AN499"/>
  <c r="AL478" l="1"/>
  <c r="AK477"/>
  <c r="AJ477" s="1"/>
  <c r="AI476"/>
  <c r="AN500"/>
  <c r="AL479" l="1"/>
  <c r="AK478"/>
  <c r="AJ478" s="1"/>
  <c r="AI477"/>
  <c r="AN501"/>
  <c r="AL480" l="1"/>
  <c r="AK479"/>
  <c r="AJ479" s="1"/>
  <c r="AI478"/>
  <c r="AN502"/>
  <c r="AL481" l="1"/>
  <c r="AK480"/>
  <c r="AJ480" s="1"/>
  <c r="AI479"/>
  <c r="AN503"/>
  <c r="AL482" l="1"/>
  <c r="AK481"/>
  <c r="AJ481" s="1"/>
  <c r="AI480"/>
  <c r="AN504"/>
  <c r="AL483" l="1"/>
  <c r="AK482"/>
  <c r="AJ482" s="1"/>
  <c r="AI481"/>
  <c r="AN505"/>
  <c r="AL484" l="1"/>
  <c r="AK483"/>
  <c r="AJ483" s="1"/>
  <c r="AI482"/>
  <c r="AN506"/>
  <c r="AL485" l="1"/>
  <c r="AK484"/>
  <c r="AJ484" s="1"/>
  <c r="AI483"/>
  <c r="AN507"/>
  <c r="AL486" l="1"/>
  <c r="AK485"/>
  <c r="AJ485" s="1"/>
  <c r="AI484"/>
  <c r="AN508"/>
  <c r="AL487" l="1"/>
  <c r="AK486"/>
  <c r="AJ486" s="1"/>
  <c r="AI485"/>
  <c r="AN509"/>
  <c r="AL488" l="1"/>
  <c r="AK487"/>
  <c r="AJ487" s="1"/>
  <c r="AI486"/>
  <c r="AN510"/>
  <c r="AL489" l="1"/>
  <c r="AK488"/>
  <c r="AJ488" s="1"/>
  <c r="AI487"/>
  <c r="AN511"/>
  <c r="AL490" l="1"/>
  <c r="AK489"/>
  <c r="AJ489" s="1"/>
  <c r="AI488"/>
  <c r="AN512"/>
  <c r="AL491" l="1"/>
  <c r="AK490"/>
  <c r="AJ490" s="1"/>
  <c r="AI489"/>
  <c r="AN513"/>
  <c r="AL492" l="1"/>
  <c r="AK491"/>
  <c r="AJ491" s="1"/>
  <c r="AI490"/>
  <c r="AN514"/>
  <c r="AL493" l="1"/>
  <c r="AK492"/>
  <c r="AJ492" s="1"/>
  <c r="AI491"/>
  <c r="AN515"/>
  <c r="AL494" l="1"/>
  <c r="AK493"/>
  <c r="AJ493" s="1"/>
  <c r="AI492"/>
  <c r="AN516"/>
  <c r="AL495" l="1"/>
  <c r="AK494"/>
  <c r="AJ494" s="1"/>
  <c r="AI493"/>
  <c r="AN517"/>
  <c r="AL496" l="1"/>
  <c r="AK495"/>
  <c r="AJ495" s="1"/>
  <c r="AI494"/>
  <c r="AN518"/>
  <c r="AL497" l="1"/>
  <c r="AK496"/>
  <c r="AJ496" s="1"/>
  <c r="AI495"/>
  <c r="AN519"/>
  <c r="AL498" l="1"/>
  <c r="AK497"/>
  <c r="AJ497" s="1"/>
  <c r="AI496"/>
  <c r="AN520"/>
  <c r="AL499" l="1"/>
  <c r="AK498"/>
  <c r="AJ498" s="1"/>
  <c r="AI497"/>
  <c r="AN521"/>
  <c r="AL500" l="1"/>
  <c r="AK499"/>
  <c r="AJ499" s="1"/>
  <c r="AI498"/>
  <c r="AN522"/>
  <c r="AL501" l="1"/>
  <c r="AK500"/>
  <c r="AJ500" s="1"/>
  <c r="AI499"/>
  <c r="AN523"/>
  <c r="AL502" l="1"/>
  <c r="AK501"/>
  <c r="AJ501" s="1"/>
  <c r="AI500"/>
  <c r="AN524"/>
  <c r="AL503" l="1"/>
  <c r="AK502"/>
  <c r="AJ502" s="1"/>
  <c r="AI501"/>
  <c r="AN525"/>
  <c r="AL504" l="1"/>
  <c r="AK503"/>
  <c r="AJ503" s="1"/>
  <c r="AI502"/>
  <c r="AN526"/>
  <c r="AL505" l="1"/>
  <c r="AK504"/>
  <c r="AJ504" s="1"/>
  <c r="AI503"/>
  <c r="AN527"/>
  <c r="AL506" l="1"/>
  <c r="AK505"/>
  <c r="AJ505" s="1"/>
  <c r="AI504"/>
  <c r="AN528"/>
  <c r="AL507" l="1"/>
  <c r="AK506"/>
  <c r="AJ506" s="1"/>
  <c r="AI505"/>
  <c r="AN529"/>
  <c r="AL508" l="1"/>
  <c r="AK507"/>
  <c r="AJ507" s="1"/>
  <c r="AI506"/>
  <c r="AN530"/>
  <c r="AL509" l="1"/>
  <c r="AK508"/>
  <c r="AJ508" s="1"/>
  <c r="AI507"/>
  <c r="AN531"/>
  <c r="AL510" l="1"/>
  <c r="AK509"/>
  <c r="AJ509" s="1"/>
  <c r="AI508"/>
  <c r="AN532"/>
  <c r="AL511" l="1"/>
  <c r="AK510"/>
  <c r="AJ510" s="1"/>
  <c r="AI509"/>
  <c r="AN533"/>
  <c r="AL512" l="1"/>
  <c r="AK511"/>
  <c r="AJ511" s="1"/>
  <c r="AI510"/>
  <c r="AN534"/>
  <c r="AL513" l="1"/>
  <c r="AK512"/>
  <c r="AJ512" s="1"/>
  <c r="AI511"/>
  <c r="AN535"/>
  <c r="AL514" l="1"/>
  <c r="AK513"/>
  <c r="AJ513" s="1"/>
  <c r="AI512"/>
  <c r="AN536"/>
  <c r="AL515" l="1"/>
  <c r="AK514"/>
  <c r="AJ514" s="1"/>
  <c r="AI513"/>
  <c r="AN537"/>
  <c r="AL516" l="1"/>
  <c r="AK515"/>
  <c r="AJ515" s="1"/>
  <c r="AI514"/>
  <c r="AN538"/>
  <c r="AL517" l="1"/>
  <c r="AK516"/>
  <c r="AJ516" s="1"/>
  <c r="AI515"/>
  <c r="AN539"/>
  <c r="AL518" l="1"/>
  <c r="AK517"/>
  <c r="AJ517" s="1"/>
  <c r="AI516"/>
  <c r="AN540"/>
  <c r="AL519" l="1"/>
  <c r="AK518"/>
  <c r="AJ518" s="1"/>
  <c r="AI517"/>
  <c r="AN541"/>
  <c r="AL520" l="1"/>
  <c r="AK519"/>
  <c r="AJ519" s="1"/>
  <c r="AI518"/>
  <c r="AN542"/>
  <c r="AL521" l="1"/>
  <c r="AK520"/>
  <c r="AJ520" s="1"/>
  <c r="AI519"/>
  <c r="AN543"/>
  <c r="AL522" l="1"/>
  <c r="AK521"/>
  <c r="AJ521" s="1"/>
  <c r="AI520"/>
  <c r="AN544"/>
  <c r="AL523" l="1"/>
  <c r="AK522"/>
  <c r="AJ522" s="1"/>
  <c r="AI521"/>
  <c r="AN545"/>
  <c r="AL524" l="1"/>
  <c r="AK523"/>
  <c r="AJ523" s="1"/>
  <c r="AI522"/>
  <c r="AN546"/>
  <c r="AL525" l="1"/>
  <c r="AK524"/>
  <c r="AJ524" s="1"/>
  <c r="AI523"/>
  <c r="AN547"/>
  <c r="AL526" l="1"/>
  <c r="AK525"/>
  <c r="AJ525" s="1"/>
  <c r="AI524"/>
  <c r="AN548"/>
  <c r="AL527" l="1"/>
  <c r="AK526"/>
  <c r="AJ526" s="1"/>
  <c r="AI525"/>
  <c r="AN549"/>
  <c r="AL528" l="1"/>
  <c r="AK527"/>
  <c r="AJ527" s="1"/>
  <c r="AI526"/>
  <c r="AN550"/>
  <c r="AL529" l="1"/>
  <c r="AK528"/>
  <c r="AJ528" s="1"/>
  <c r="AI527"/>
  <c r="AN551"/>
  <c r="AL530" l="1"/>
  <c r="AK529"/>
  <c r="AJ529" s="1"/>
  <c r="AI528"/>
  <c r="AN552"/>
  <c r="AL531" l="1"/>
  <c r="AK530"/>
  <c r="AJ530" s="1"/>
  <c r="AI529"/>
  <c r="AN553"/>
  <c r="AL532" l="1"/>
  <c r="AK531"/>
  <c r="AJ531" s="1"/>
  <c r="AI530"/>
  <c r="AN554"/>
  <c r="AL533" l="1"/>
  <c r="AK532"/>
  <c r="AJ532" s="1"/>
  <c r="AI531"/>
  <c r="AN555"/>
  <c r="AL534" l="1"/>
  <c r="AK533"/>
  <c r="AJ533" s="1"/>
  <c r="AI532"/>
  <c r="AN556"/>
  <c r="AL535" l="1"/>
  <c r="AK534"/>
  <c r="AJ534" s="1"/>
  <c r="AI533"/>
  <c r="AN557"/>
  <c r="AL536" l="1"/>
  <c r="AK535"/>
  <c r="AJ535" s="1"/>
  <c r="AI534"/>
  <c r="AN558"/>
  <c r="AL537" l="1"/>
  <c r="AK536"/>
  <c r="AJ536" s="1"/>
  <c r="AI535"/>
  <c r="AN559"/>
  <c r="AL538" l="1"/>
  <c r="AK537"/>
  <c r="AJ537" s="1"/>
  <c r="AI536"/>
  <c r="AN560"/>
  <c r="AL539" l="1"/>
  <c r="AK538"/>
  <c r="AJ538" s="1"/>
  <c r="AI537"/>
  <c r="AN561"/>
  <c r="AL540" l="1"/>
  <c r="AK539"/>
  <c r="AJ539" s="1"/>
  <c r="AI538"/>
  <c r="AN562"/>
  <c r="AL541" l="1"/>
  <c r="AK540"/>
  <c r="AJ540" s="1"/>
  <c r="AI539"/>
  <c r="AN563"/>
  <c r="AL542" l="1"/>
  <c r="AK541"/>
  <c r="AJ541" s="1"/>
  <c r="AI540"/>
  <c r="AN564"/>
  <c r="AL543" l="1"/>
  <c r="AK542"/>
  <c r="AJ542" s="1"/>
  <c r="AI541"/>
  <c r="AN565"/>
  <c r="AL544" l="1"/>
  <c r="AK543"/>
  <c r="AJ543" s="1"/>
  <c r="AI542"/>
  <c r="AN566"/>
  <c r="AL545" l="1"/>
  <c r="AK544"/>
  <c r="AJ544" s="1"/>
  <c r="AI543"/>
  <c r="AN567"/>
  <c r="AL546" l="1"/>
  <c r="AK545"/>
  <c r="AJ545" s="1"/>
  <c r="AI544"/>
  <c r="AN568"/>
  <c r="AL547" l="1"/>
  <c r="AK546"/>
  <c r="AJ546" s="1"/>
  <c r="AI545"/>
  <c r="AN569"/>
  <c r="AL548" l="1"/>
  <c r="AK547"/>
  <c r="AJ547" s="1"/>
  <c r="AI546"/>
  <c r="AN570"/>
  <c r="AL549" l="1"/>
  <c r="AK548"/>
  <c r="AJ548" s="1"/>
  <c r="AI547"/>
  <c r="AN571"/>
  <c r="AL550" l="1"/>
  <c r="AK549"/>
  <c r="AJ549" s="1"/>
  <c r="AI548"/>
  <c r="AN572"/>
  <c r="AL551" l="1"/>
  <c r="AK550"/>
  <c r="AJ550" s="1"/>
  <c r="AI549"/>
  <c r="AN573"/>
  <c r="AL552" l="1"/>
  <c r="AK551"/>
  <c r="AJ551" s="1"/>
  <c r="AI550"/>
  <c r="AN574"/>
  <c r="AL553" l="1"/>
  <c r="AK552"/>
  <c r="AJ552" s="1"/>
  <c r="AI551"/>
  <c r="AN575"/>
  <c r="AL554" l="1"/>
  <c r="AK553"/>
  <c r="AJ553" s="1"/>
  <c r="AI552"/>
  <c r="AN576"/>
  <c r="AL555" l="1"/>
  <c r="AK554"/>
  <c r="AJ554" s="1"/>
  <c r="AI553"/>
  <c r="AN577"/>
  <c r="AL556" l="1"/>
  <c r="AK555"/>
  <c r="AJ555" s="1"/>
  <c r="AI554"/>
  <c r="AN578"/>
  <c r="AL557" l="1"/>
  <c r="AK556"/>
  <c r="AJ556" s="1"/>
  <c r="AI555"/>
  <c r="AN579"/>
  <c r="AL558" l="1"/>
  <c r="AK557"/>
  <c r="AJ557" s="1"/>
  <c r="AI556"/>
  <c r="AN580"/>
  <c r="AL559" l="1"/>
  <c r="AK558"/>
  <c r="AJ558" s="1"/>
  <c r="AI557"/>
  <c r="AN581"/>
  <c r="AL560" l="1"/>
  <c r="AK559"/>
  <c r="AJ559" s="1"/>
  <c r="AI558"/>
  <c r="AN582"/>
  <c r="AL561" l="1"/>
  <c r="AK560"/>
  <c r="AJ560" s="1"/>
  <c r="AI559"/>
  <c r="AN583"/>
  <c r="AL562" l="1"/>
  <c r="AK561"/>
  <c r="AJ561" s="1"/>
  <c r="AI560"/>
  <c r="AN584"/>
  <c r="AL563" l="1"/>
  <c r="AK562"/>
  <c r="AJ562" s="1"/>
  <c r="AI561"/>
  <c r="AN585"/>
  <c r="AL564" l="1"/>
  <c r="AK563"/>
  <c r="AJ563" s="1"/>
  <c r="AI562"/>
  <c r="AN586"/>
  <c r="AL565" l="1"/>
  <c r="AK564"/>
  <c r="AJ564" s="1"/>
  <c r="AI563"/>
  <c r="AN587"/>
  <c r="AL566" l="1"/>
  <c r="AK565"/>
  <c r="AJ565" s="1"/>
  <c r="AI564"/>
  <c r="AN588"/>
  <c r="AL567" l="1"/>
  <c r="AK566"/>
  <c r="AJ566" s="1"/>
  <c r="AI565"/>
  <c r="AN589"/>
  <c r="AL568" l="1"/>
  <c r="AK567"/>
  <c r="AJ567" s="1"/>
  <c r="AI566"/>
  <c r="AN590"/>
  <c r="AL569" l="1"/>
  <c r="AK568"/>
  <c r="AJ568" s="1"/>
  <c r="AI567"/>
  <c r="AN591"/>
  <c r="AL570" l="1"/>
  <c r="AK569"/>
  <c r="AJ569" s="1"/>
  <c r="AI568"/>
  <c r="AN592"/>
  <c r="AL571" l="1"/>
  <c r="AK570"/>
  <c r="AJ570" s="1"/>
  <c r="AI569"/>
  <c r="AN593"/>
  <c r="AL572" l="1"/>
  <c r="AK571"/>
  <c r="AJ571" s="1"/>
  <c r="AI570"/>
  <c r="AN594"/>
  <c r="AL573" l="1"/>
  <c r="AK572"/>
  <c r="AJ572" s="1"/>
  <c r="AI571"/>
  <c r="AN595"/>
  <c r="AL574" l="1"/>
  <c r="AK573"/>
  <c r="AJ573" s="1"/>
  <c r="AI572"/>
  <c r="AN596"/>
  <c r="AL575" l="1"/>
  <c r="AK574"/>
  <c r="AJ574" s="1"/>
  <c r="AI573"/>
  <c r="AN597"/>
  <c r="AL576" l="1"/>
  <c r="AK575"/>
  <c r="AJ575" s="1"/>
  <c r="AI574"/>
  <c r="AN598"/>
  <c r="AL577" l="1"/>
  <c r="AK576"/>
  <c r="AJ576" s="1"/>
  <c r="AI575"/>
  <c r="AN599"/>
  <c r="AL578" l="1"/>
  <c r="AK577"/>
  <c r="AJ577" s="1"/>
  <c r="AI576"/>
  <c r="AN600"/>
  <c r="AL579" l="1"/>
  <c r="AK578"/>
  <c r="AJ578" s="1"/>
  <c r="AI577"/>
  <c r="AN601"/>
  <c r="AL580" l="1"/>
  <c r="AK579"/>
  <c r="AJ579" s="1"/>
  <c r="AI578"/>
  <c r="AN602"/>
  <c r="AL581" l="1"/>
  <c r="AK580"/>
  <c r="AJ580" s="1"/>
  <c r="AI579"/>
  <c r="AN603"/>
  <c r="AL582" l="1"/>
  <c r="AK581"/>
  <c r="AJ581" s="1"/>
  <c r="AI580"/>
  <c r="AN604"/>
  <c r="AL583" l="1"/>
  <c r="AK582"/>
  <c r="AJ582" s="1"/>
  <c r="AI581"/>
  <c r="AN605"/>
  <c r="AL584" l="1"/>
  <c r="AK583"/>
  <c r="AJ583" s="1"/>
  <c r="AI582"/>
  <c r="AN606"/>
  <c r="AL585" l="1"/>
  <c r="AK584"/>
  <c r="AJ584" s="1"/>
  <c r="AI583"/>
  <c r="AN607"/>
  <c r="AL586" l="1"/>
  <c r="AK585"/>
  <c r="AJ585" s="1"/>
  <c r="AI584"/>
  <c r="AN608"/>
  <c r="AL587" l="1"/>
  <c r="AK586"/>
  <c r="AJ586" s="1"/>
  <c r="AI585"/>
  <c r="AN609"/>
  <c r="AL588" l="1"/>
  <c r="AK587"/>
  <c r="AJ587" s="1"/>
  <c r="AI586"/>
  <c r="AN610"/>
  <c r="AL589" l="1"/>
  <c r="AK588"/>
  <c r="AJ588" s="1"/>
  <c r="AI587"/>
  <c r="AN611"/>
  <c r="AL590" l="1"/>
  <c r="AK589"/>
  <c r="AJ589" s="1"/>
  <c r="AI588"/>
  <c r="AN612"/>
  <c r="AL591" l="1"/>
  <c r="AK590"/>
  <c r="AJ590" s="1"/>
  <c r="AI589"/>
  <c r="AN613"/>
  <c r="AL592" l="1"/>
  <c r="AK591"/>
  <c r="AJ591" s="1"/>
  <c r="AI590"/>
  <c r="AN614"/>
  <c r="AL593" l="1"/>
  <c r="AK592"/>
  <c r="AJ592" s="1"/>
  <c r="AI591"/>
  <c r="AN615"/>
  <c r="AL594" l="1"/>
  <c r="AK593"/>
  <c r="AJ593" s="1"/>
  <c r="AI592"/>
  <c r="AN616"/>
  <c r="AL595" l="1"/>
  <c r="AK594"/>
  <c r="AJ594" s="1"/>
  <c r="AI593"/>
  <c r="AN617"/>
  <c r="AL596" l="1"/>
  <c r="AK595"/>
  <c r="AJ595" s="1"/>
  <c r="AI594"/>
  <c r="AN618"/>
  <c r="AL597" l="1"/>
  <c r="AK596"/>
  <c r="AJ596" s="1"/>
  <c r="AI595"/>
  <c r="AN619"/>
  <c r="AL598" l="1"/>
  <c r="AK597"/>
  <c r="AJ597" s="1"/>
  <c r="AI596"/>
  <c r="AN620"/>
  <c r="AL599" l="1"/>
  <c r="AK598"/>
  <c r="AJ598" s="1"/>
  <c r="AI597"/>
  <c r="AN621"/>
  <c r="AL600" l="1"/>
  <c r="AK599"/>
  <c r="AJ599" s="1"/>
  <c r="AI598"/>
  <c r="AN622"/>
  <c r="AL601" l="1"/>
  <c r="AK600"/>
  <c r="AJ600" s="1"/>
  <c r="AI599"/>
  <c r="AN623"/>
  <c r="AL602" l="1"/>
  <c r="AK601"/>
  <c r="AJ601" s="1"/>
  <c r="AI600"/>
  <c r="AN624"/>
  <c r="AL603" l="1"/>
  <c r="AK602"/>
  <c r="AJ602" s="1"/>
  <c r="AI601"/>
  <c r="AN625"/>
  <c r="AL604" l="1"/>
  <c r="AK603"/>
  <c r="AJ603" s="1"/>
  <c r="AI602"/>
  <c r="AN626"/>
  <c r="AL605" l="1"/>
  <c r="AK604"/>
  <c r="AJ604" s="1"/>
  <c r="AI603"/>
  <c r="AN627"/>
  <c r="AL606" l="1"/>
  <c r="AK605"/>
  <c r="AJ605" s="1"/>
  <c r="AI604"/>
  <c r="AN628"/>
  <c r="AL607" l="1"/>
  <c r="AK606"/>
  <c r="AJ606" s="1"/>
  <c r="AI605"/>
  <c r="AN629"/>
  <c r="AL608" l="1"/>
  <c r="AK607"/>
  <c r="AJ607" s="1"/>
  <c r="AI606"/>
  <c r="AN630"/>
  <c r="AL609" l="1"/>
  <c r="AK608"/>
  <c r="AJ608" s="1"/>
  <c r="AI607"/>
  <c r="AN631"/>
  <c r="AL610" l="1"/>
  <c r="AK609"/>
  <c r="AJ609" s="1"/>
  <c r="AI608"/>
  <c r="AN632"/>
  <c r="AL611" l="1"/>
  <c r="AK610"/>
  <c r="AJ610" s="1"/>
  <c r="AI609"/>
  <c r="AN633"/>
  <c r="AL612" l="1"/>
  <c r="AK611"/>
  <c r="AJ611" s="1"/>
  <c r="AI610"/>
  <c r="AN634"/>
  <c r="AL613" l="1"/>
  <c r="AK612"/>
  <c r="AJ612" s="1"/>
  <c r="AI611"/>
  <c r="AN635"/>
  <c r="AL614" l="1"/>
  <c r="AK613"/>
  <c r="AJ613" s="1"/>
  <c r="AI612"/>
  <c r="AN636"/>
  <c r="AL615" l="1"/>
  <c r="AK614"/>
  <c r="AJ614" s="1"/>
  <c r="AI613"/>
  <c r="AN637"/>
  <c r="AL616" l="1"/>
  <c r="AK615"/>
  <c r="AJ615" s="1"/>
  <c r="AI614"/>
  <c r="AN638"/>
  <c r="AL617" l="1"/>
  <c r="AK616"/>
  <c r="AJ616" s="1"/>
  <c r="AI615"/>
  <c r="AN639"/>
  <c r="AL618" l="1"/>
  <c r="AK617"/>
  <c r="AJ617" s="1"/>
  <c r="AI616"/>
  <c r="AN640"/>
  <c r="AL619" l="1"/>
  <c r="AK618"/>
  <c r="AJ618" s="1"/>
  <c r="AI617"/>
  <c r="AN641"/>
  <c r="AL620" l="1"/>
  <c r="AK619"/>
  <c r="AJ619" s="1"/>
  <c r="AI618"/>
  <c r="AN642"/>
  <c r="AL621" l="1"/>
  <c r="AK620"/>
  <c r="AJ620" s="1"/>
  <c r="AI619"/>
  <c r="AN643"/>
  <c r="AL622" l="1"/>
  <c r="AK621"/>
  <c r="AJ621" s="1"/>
  <c r="AI620"/>
  <c r="AN644"/>
  <c r="AL623" l="1"/>
  <c r="AK622"/>
  <c r="AJ622" s="1"/>
  <c r="AI621"/>
  <c r="AN645"/>
  <c r="AL624" l="1"/>
  <c r="AK623"/>
  <c r="AJ623" s="1"/>
  <c r="AI622"/>
  <c r="AN646"/>
  <c r="AL625" l="1"/>
  <c r="AK624"/>
  <c r="AJ624" s="1"/>
  <c r="AI623"/>
  <c r="AN647"/>
  <c r="AL626" l="1"/>
  <c r="AK625"/>
  <c r="AJ625" s="1"/>
  <c r="AI624"/>
  <c r="AN648"/>
  <c r="AL627" l="1"/>
  <c r="AK626"/>
  <c r="AJ626" s="1"/>
  <c r="AI625"/>
  <c r="AN649"/>
  <c r="AL628" l="1"/>
  <c r="AK627"/>
  <c r="AJ627" s="1"/>
  <c r="AI626"/>
  <c r="AN650"/>
  <c r="AL629" l="1"/>
  <c r="AK628"/>
  <c r="AJ628" s="1"/>
  <c r="AI627"/>
  <c r="AN651"/>
  <c r="AL630" l="1"/>
  <c r="AK629"/>
  <c r="AJ629" s="1"/>
  <c r="AI628"/>
  <c r="AN652"/>
  <c r="AL631" l="1"/>
  <c r="AK630"/>
  <c r="AJ630" s="1"/>
  <c r="AI629"/>
  <c r="AN653"/>
  <c r="AL632" l="1"/>
  <c r="AK631"/>
  <c r="AJ631" s="1"/>
  <c r="AI630"/>
  <c r="AN654"/>
  <c r="AL633" l="1"/>
  <c r="AK632"/>
  <c r="AJ632" s="1"/>
  <c r="AI631"/>
  <c r="AN655"/>
  <c r="AL634" l="1"/>
  <c r="AK633"/>
  <c r="AJ633" s="1"/>
  <c r="AI632"/>
  <c r="AN656"/>
  <c r="AL635" l="1"/>
  <c r="AK634"/>
  <c r="AJ634" s="1"/>
  <c r="AI633"/>
  <c r="AN657"/>
  <c r="AL636" l="1"/>
  <c r="AK635"/>
  <c r="AJ635" s="1"/>
  <c r="AI634"/>
  <c r="AN658"/>
  <c r="AL637" l="1"/>
  <c r="AK636"/>
  <c r="AJ636" s="1"/>
  <c r="AI635"/>
  <c r="AN659"/>
  <c r="AL638" l="1"/>
  <c r="AK637"/>
  <c r="AJ637" s="1"/>
  <c r="AI636"/>
  <c r="AN660"/>
  <c r="AL639" l="1"/>
  <c r="AK638"/>
  <c r="AJ638" s="1"/>
  <c r="AI637"/>
  <c r="AN661"/>
  <c r="AL640" l="1"/>
  <c r="AK639"/>
  <c r="AJ639" s="1"/>
  <c r="AI638"/>
  <c r="AN662"/>
  <c r="AL641" l="1"/>
  <c r="AK640"/>
  <c r="AJ640" s="1"/>
  <c r="AI639"/>
  <c r="AN663"/>
  <c r="AL642" l="1"/>
  <c r="AK641"/>
  <c r="AJ641" s="1"/>
  <c r="AI640"/>
  <c r="AN664"/>
  <c r="AL643" l="1"/>
  <c r="AK642"/>
  <c r="AJ642" s="1"/>
  <c r="AI641"/>
  <c r="AN665"/>
  <c r="AL644" l="1"/>
  <c r="AK643"/>
  <c r="AJ643" s="1"/>
  <c r="AI642"/>
  <c r="AN666"/>
  <c r="AL645" l="1"/>
  <c r="AK644"/>
  <c r="AJ644" s="1"/>
  <c r="AI643"/>
  <c r="AN667"/>
  <c r="AL646" l="1"/>
  <c r="AK645"/>
  <c r="AJ645" s="1"/>
  <c r="AI644"/>
  <c r="AN668"/>
  <c r="AL647" l="1"/>
  <c r="AK646"/>
  <c r="AJ646" s="1"/>
  <c r="AI645"/>
  <c r="AN669"/>
  <c r="AL648" l="1"/>
  <c r="AK647"/>
  <c r="AJ647" s="1"/>
  <c r="AI646"/>
  <c r="AN670"/>
  <c r="AL649" l="1"/>
  <c r="AK648"/>
  <c r="AJ648" s="1"/>
  <c r="AI647"/>
  <c r="AN671"/>
  <c r="AL650" l="1"/>
  <c r="AK649"/>
  <c r="AJ649" s="1"/>
  <c r="AI648"/>
  <c r="AN672"/>
  <c r="AL651" l="1"/>
  <c r="AK650"/>
  <c r="AJ650" s="1"/>
  <c r="AI649"/>
  <c r="AN673"/>
  <c r="AL652" l="1"/>
  <c r="AK651"/>
  <c r="AJ651" s="1"/>
  <c r="AI650"/>
  <c r="AN674"/>
  <c r="AL653" l="1"/>
  <c r="AK652"/>
  <c r="AJ652" s="1"/>
  <c r="AI651"/>
  <c r="AN675"/>
  <c r="AL654" l="1"/>
  <c r="AK653"/>
  <c r="AJ653" s="1"/>
  <c r="AI652"/>
  <c r="AN676"/>
  <c r="AL655" l="1"/>
  <c r="AK654"/>
  <c r="AJ654" s="1"/>
  <c r="AI653"/>
  <c r="AN677"/>
  <c r="AL656" l="1"/>
  <c r="AK655"/>
  <c r="AJ655" s="1"/>
  <c r="AI654"/>
  <c r="AN678"/>
  <c r="AL657" l="1"/>
  <c r="AK656"/>
  <c r="AJ656" s="1"/>
  <c r="AI655"/>
  <c r="AN679"/>
  <c r="AL658" l="1"/>
  <c r="AK657"/>
  <c r="AJ657" s="1"/>
  <c r="AI656"/>
  <c r="AN680"/>
  <c r="AL659" l="1"/>
  <c r="AK658"/>
  <c r="AJ658" s="1"/>
  <c r="AI657"/>
  <c r="AN681"/>
  <c r="AL660" l="1"/>
  <c r="AK659"/>
  <c r="AJ659" s="1"/>
  <c r="AI658"/>
  <c r="AN682"/>
  <c r="AL661" l="1"/>
  <c r="AK660"/>
  <c r="AJ660" s="1"/>
  <c r="AI659"/>
  <c r="AN683"/>
  <c r="AL662" l="1"/>
  <c r="AK661"/>
  <c r="AJ661" s="1"/>
  <c r="AI660"/>
  <c r="AN684"/>
  <c r="AL663" l="1"/>
  <c r="AK662"/>
  <c r="AJ662" s="1"/>
  <c r="AI661"/>
  <c r="AN685"/>
  <c r="AL664" l="1"/>
  <c r="AK663"/>
  <c r="AJ663" s="1"/>
  <c r="AI662"/>
  <c r="AN686"/>
  <c r="AL665" l="1"/>
  <c r="AK664"/>
  <c r="AJ664" s="1"/>
  <c r="AI663"/>
  <c r="AN687"/>
  <c r="AL666" l="1"/>
  <c r="AK665"/>
  <c r="AJ665" s="1"/>
  <c r="AI664"/>
  <c r="AN688"/>
  <c r="AL667" l="1"/>
  <c r="AK666"/>
  <c r="AJ666" s="1"/>
  <c r="AI665"/>
  <c r="AN689"/>
  <c r="AL668" l="1"/>
  <c r="AK667"/>
  <c r="AJ667" s="1"/>
  <c r="AI666"/>
  <c r="AN690"/>
  <c r="AL669" l="1"/>
  <c r="AK668"/>
  <c r="AJ668" s="1"/>
  <c r="AI667"/>
  <c r="AN691"/>
  <c r="AL670" l="1"/>
  <c r="AK669"/>
  <c r="AJ669" s="1"/>
  <c r="AI668"/>
  <c r="AN692"/>
  <c r="AL671" l="1"/>
  <c r="AK670"/>
  <c r="AJ670" s="1"/>
  <c r="AI669"/>
  <c r="AN693"/>
  <c r="AL672" l="1"/>
  <c r="AK671"/>
  <c r="AJ671" s="1"/>
  <c r="AI670"/>
  <c r="AN694"/>
  <c r="AL673" l="1"/>
  <c r="AK672"/>
  <c r="AJ672" s="1"/>
  <c r="AI671"/>
  <c r="AN695"/>
  <c r="AL674" l="1"/>
  <c r="AK673"/>
  <c r="AJ673" s="1"/>
  <c r="AI672"/>
  <c r="AN696"/>
  <c r="AL675" l="1"/>
  <c r="AK674"/>
  <c r="AJ674" s="1"/>
  <c r="AI673"/>
  <c r="AN697"/>
  <c r="AL676" l="1"/>
  <c r="AK675"/>
  <c r="AJ675" s="1"/>
  <c r="AI674"/>
  <c r="AN698"/>
  <c r="AL677" l="1"/>
  <c r="AK676"/>
  <c r="AJ676" s="1"/>
  <c r="AI675"/>
  <c r="AN699"/>
  <c r="AL678" l="1"/>
  <c r="AK677"/>
  <c r="AJ677" s="1"/>
  <c r="AI676"/>
  <c r="AN700"/>
  <c r="AL679" l="1"/>
  <c r="AK678"/>
  <c r="AJ678" s="1"/>
  <c r="AI677"/>
  <c r="AN701"/>
  <c r="AL680" l="1"/>
  <c r="AK679"/>
  <c r="AJ679" s="1"/>
  <c r="AI678"/>
  <c r="AN702"/>
  <c r="AL681" l="1"/>
  <c r="AK680"/>
  <c r="AJ680" s="1"/>
  <c r="AI679"/>
  <c r="AN703"/>
  <c r="AL682" l="1"/>
  <c r="AK681"/>
  <c r="AJ681" s="1"/>
  <c r="AI680"/>
  <c r="AN704"/>
  <c r="AL683" l="1"/>
  <c r="AK682"/>
  <c r="AJ682" s="1"/>
  <c r="AI681"/>
  <c r="AN705"/>
  <c r="AL684" l="1"/>
  <c r="AK683"/>
  <c r="AJ683" s="1"/>
  <c r="AI682"/>
  <c r="AN706"/>
  <c r="AL685" l="1"/>
  <c r="AK684"/>
  <c r="AJ684" s="1"/>
  <c r="AI683"/>
  <c r="AN707"/>
  <c r="AL686" l="1"/>
  <c r="AK685"/>
  <c r="AJ685" s="1"/>
  <c r="AI684"/>
  <c r="AN708"/>
  <c r="AL687" l="1"/>
  <c r="AK686"/>
  <c r="AJ686" s="1"/>
  <c r="AI685"/>
  <c r="AN709"/>
  <c r="AL688" l="1"/>
  <c r="AK687"/>
  <c r="AJ687" s="1"/>
  <c r="AI686"/>
  <c r="AN710"/>
  <c r="AL689" l="1"/>
  <c r="AK688"/>
  <c r="AJ688" s="1"/>
  <c r="AI687"/>
  <c r="AN711"/>
  <c r="AL690" l="1"/>
  <c r="AK689"/>
  <c r="AJ689" s="1"/>
  <c r="AI688"/>
  <c r="AN712"/>
  <c r="AL691" l="1"/>
  <c r="AK690"/>
  <c r="AJ690" s="1"/>
  <c r="AI689"/>
  <c r="AN713"/>
  <c r="AL692" l="1"/>
  <c r="AK691"/>
  <c r="AJ691" s="1"/>
  <c r="AI690"/>
  <c r="AN714"/>
  <c r="AL693" l="1"/>
  <c r="AK692"/>
  <c r="AJ692" s="1"/>
  <c r="AI691"/>
  <c r="AN715"/>
  <c r="AL694" l="1"/>
  <c r="AK693"/>
  <c r="AJ693" s="1"/>
  <c r="AI692"/>
  <c r="AN716"/>
  <c r="AL695" l="1"/>
  <c r="AK694"/>
  <c r="AJ694" s="1"/>
  <c r="AI693"/>
  <c r="AN717"/>
  <c r="AL696" l="1"/>
  <c r="AK695"/>
  <c r="AJ695" s="1"/>
  <c r="AI694"/>
  <c r="AN718"/>
  <c r="AL697" l="1"/>
  <c r="AK696"/>
  <c r="AJ696" s="1"/>
  <c r="AI695"/>
  <c r="AN719"/>
  <c r="AL698" l="1"/>
  <c r="AK697"/>
  <c r="AJ697" s="1"/>
  <c r="AI696"/>
  <c r="AN720"/>
  <c r="AL699" l="1"/>
  <c r="AK698"/>
  <c r="AJ698" s="1"/>
  <c r="AI697"/>
  <c r="AN721"/>
  <c r="AL700" l="1"/>
  <c r="AK699"/>
  <c r="AJ699" s="1"/>
  <c r="AI698"/>
  <c r="AN722"/>
  <c r="AL701" l="1"/>
  <c r="AK700"/>
  <c r="AJ700" s="1"/>
  <c r="AI699"/>
  <c r="AN723"/>
  <c r="AL702" l="1"/>
  <c r="AK701"/>
  <c r="AJ701" s="1"/>
  <c r="AI700"/>
  <c r="AN724"/>
  <c r="AL703" l="1"/>
  <c r="AK702"/>
  <c r="AJ702" s="1"/>
  <c r="AI701"/>
  <c r="AN725"/>
  <c r="AL704" l="1"/>
  <c r="AK703"/>
  <c r="AJ703" s="1"/>
  <c r="AI702"/>
  <c r="AN726"/>
  <c r="AL705" l="1"/>
  <c r="AK704"/>
  <c r="AJ704" s="1"/>
  <c r="AI703"/>
  <c r="AN727"/>
  <c r="AL706" l="1"/>
  <c r="AK705"/>
  <c r="AJ705" s="1"/>
  <c r="AI704"/>
  <c r="AN728"/>
  <c r="AL707" l="1"/>
  <c r="AK706"/>
  <c r="AJ706" s="1"/>
  <c r="AI705"/>
  <c r="AN729"/>
  <c r="AL708" l="1"/>
  <c r="AK707"/>
  <c r="AJ707" s="1"/>
  <c r="AI706"/>
  <c r="AN730"/>
  <c r="AL709" l="1"/>
  <c r="AK708"/>
  <c r="AJ708" s="1"/>
  <c r="AI707"/>
  <c r="AN731"/>
  <c r="AL710" l="1"/>
  <c r="AK709"/>
  <c r="AJ709" s="1"/>
  <c r="AI708"/>
  <c r="AN732"/>
  <c r="AL711" l="1"/>
  <c r="AK710"/>
  <c r="AJ710" s="1"/>
  <c r="AI709"/>
  <c r="AN733"/>
  <c r="AL712" l="1"/>
  <c r="AK711"/>
  <c r="AJ711" s="1"/>
  <c r="AI710"/>
  <c r="AN734"/>
  <c r="AL713" l="1"/>
  <c r="AK712"/>
  <c r="AJ712" s="1"/>
  <c r="AI711"/>
  <c r="AN735"/>
  <c r="AL714" l="1"/>
  <c r="AK713"/>
  <c r="AJ713" s="1"/>
  <c r="AI712"/>
  <c r="AN736"/>
  <c r="AL715" l="1"/>
  <c r="AK714"/>
  <c r="AJ714" s="1"/>
  <c r="AI713"/>
  <c r="AN737"/>
  <c r="AL716" l="1"/>
  <c r="AK715"/>
  <c r="AJ715" s="1"/>
  <c r="AI714"/>
  <c r="AN738"/>
  <c r="AL717" l="1"/>
  <c r="AK716"/>
  <c r="AJ716" s="1"/>
  <c r="AI715"/>
  <c r="AN739"/>
  <c r="AL718" l="1"/>
  <c r="AK717"/>
  <c r="AJ717" s="1"/>
  <c r="AI716"/>
  <c r="AN740"/>
  <c r="AL719" l="1"/>
  <c r="AK718"/>
  <c r="AJ718" s="1"/>
  <c r="AI717"/>
  <c r="AN741"/>
  <c r="AL720" l="1"/>
  <c r="AK719"/>
  <c r="AJ719" s="1"/>
  <c r="AI718"/>
  <c r="AN742"/>
  <c r="AL721" l="1"/>
  <c r="AK720"/>
  <c r="AJ720" s="1"/>
  <c r="AI719"/>
  <c r="AN743"/>
  <c r="AL722" l="1"/>
  <c r="AK721"/>
  <c r="AJ721" s="1"/>
  <c r="AI720"/>
  <c r="AN744"/>
  <c r="AL723" l="1"/>
  <c r="AK722"/>
  <c r="AJ722" s="1"/>
  <c r="AI721"/>
  <c r="AN745"/>
  <c r="AL724" l="1"/>
  <c r="AK723"/>
  <c r="AJ723" s="1"/>
  <c r="AI722"/>
  <c r="AN746"/>
  <c r="AL725" l="1"/>
  <c r="AK724"/>
  <c r="AJ724" s="1"/>
  <c r="AI723"/>
  <c r="AN747"/>
  <c r="AL726" l="1"/>
  <c r="AK725"/>
  <c r="AJ725" s="1"/>
  <c r="AI724"/>
  <c r="AN748"/>
  <c r="AL727" l="1"/>
  <c r="AK726"/>
  <c r="AJ726" s="1"/>
  <c r="AI725"/>
  <c r="AN749"/>
  <c r="AL728" l="1"/>
  <c r="AK727"/>
  <c r="AJ727" s="1"/>
  <c r="AI726"/>
  <c r="AN750"/>
  <c r="AL729" l="1"/>
  <c r="AK728"/>
  <c r="AJ728" s="1"/>
  <c r="AI727"/>
  <c r="AN751"/>
  <c r="AL730" l="1"/>
  <c r="AK729"/>
  <c r="AJ729" s="1"/>
  <c r="AI728"/>
  <c r="AN752"/>
  <c r="AL731" l="1"/>
  <c r="AK730"/>
  <c r="AJ730" s="1"/>
  <c r="AI729"/>
  <c r="AN753"/>
  <c r="AL732" l="1"/>
  <c r="AK731"/>
  <c r="AJ731" s="1"/>
  <c r="AI730"/>
  <c r="AN754"/>
  <c r="AL733" l="1"/>
  <c r="AK732"/>
  <c r="AJ732" s="1"/>
  <c r="AI731"/>
  <c r="AN755"/>
  <c r="AL734" l="1"/>
  <c r="AK733"/>
  <c r="AJ733" s="1"/>
  <c r="AI732"/>
  <c r="AN756"/>
  <c r="AL735" l="1"/>
  <c r="AK734"/>
  <c r="AJ734" s="1"/>
  <c r="AI733"/>
  <c r="AN757"/>
  <c r="AL736" l="1"/>
  <c r="AK735"/>
  <c r="AJ735" s="1"/>
  <c r="AI734"/>
  <c r="AN758"/>
  <c r="AL737" l="1"/>
  <c r="AK736"/>
  <c r="AJ736" s="1"/>
  <c r="AI735"/>
  <c r="AN759"/>
  <c r="AL738" l="1"/>
  <c r="AK737"/>
  <c r="AJ737" s="1"/>
  <c r="AI736"/>
  <c r="AN760"/>
  <c r="AL739" l="1"/>
  <c r="AK738"/>
  <c r="AJ738" s="1"/>
  <c r="AI737"/>
  <c r="AN761"/>
  <c r="AL740" l="1"/>
  <c r="AK739"/>
  <c r="AJ739" s="1"/>
  <c r="AI738"/>
  <c r="AN762"/>
  <c r="AL741" l="1"/>
  <c r="AK740"/>
  <c r="AJ740" s="1"/>
  <c r="AI739"/>
  <c r="AN763"/>
  <c r="AL742" l="1"/>
  <c r="AK741"/>
  <c r="AJ741" s="1"/>
  <c r="AI740"/>
  <c r="AN764"/>
  <c r="AL743" l="1"/>
  <c r="AK742"/>
  <c r="AJ742" s="1"/>
  <c r="AI741"/>
  <c r="AN765"/>
  <c r="AL744" l="1"/>
  <c r="AK743"/>
  <c r="AJ743" s="1"/>
  <c r="AI742"/>
  <c r="AN766"/>
  <c r="AL745" l="1"/>
  <c r="AK744"/>
  <c r="AJ744" s="1"/>
  <c r="AI743"/>
  <c r="AN767"/>
  <c r="AL746" l="1"/>
  <c r="AK745"/>
  <c r="AJ745" s="1"/>
  <c r="AI744"/>
  <c r="AN768"/>
  <c r="AL747" l="1"/>
  <c r="AK746"/>
  <c r="AJ746" s="1"/>
  <c r="AI745"/>
  <c r="AN769"/>
  <c r="AL748" l="1"/>
  <c r="AK747"/>
  <c r="AJ747" s="1"/>
  <c r="AI746"/>
  <c r="AN770"/>
  <c r="AL749" l="1"/>
  <c r="AK748"/>
  <c r="AJ748" s="1"/>
  <c r="AI747"/>
  <c r="AN771"/>
  <c r="AL750" l="1"/>
  <c r="AK749"/>
  <c r="AJ749" s="1"/>
  <c r="AI748"/>
  <c r="AN772"/>
  <c r="AL751" l="1"/>
  <c r="AK750"/>
  <c r="AJ750" s="1"/>
  <c r="AI749"/>
  <c r="AN773"/>
  <c r="AL752" l="1"/>
  <c r="AK751"/>
  <c r="AJ751" s="1"/>
  <c r="AI750"/>
  <c r="AN774"/>
  <c r="AL753" l="1"/>
  <c r="AK752"/>
  <c r="AJ752" s="1"/>
  <c r="AI751"/>
  <c r="AN775"/>
  <c r="AL754" l="1"/>
  <c r="AK753"/>
  <c r="AJ753" s="1"/>
  <c r="AI752"/>
  <c r="AN776"/>
  <c r="AL755" l="1"/>
  <c r="AK754"/>
  <c r="AJ754" s="1"/>
  <c r="AI753"/>
  <c r="AN777"/>
  <c r="AL756" l="1"/>
  <c r="AK755"/>
  <c r="AJ755" s="1"/>
  <c r="AI754"/>
  <c r="AN778"/>
  <c r="AL757" l="1"/>
  <c r="AK756"/>
  <c r="AJ756" s="1"/>
  <c r="AI755"/>
  <c r="AN779"/>
  <c r="AL758" l="1"/>
  <c r="AK757"/>
  <c r="AJ757" s="1"/>
  <c r="AI756"/>
  <c r="AN780"/>
  <c r="AL759" l="1"/>
  <c r="AK758"/>
  <c r="AJ758" s="1"/>
  <c r="AI757"/>
  <c r="AN781"/>
  <c r="AL760" l="1"/>
  <c r="AK759"/>
  <c r="AJ759" s="1"/>
  <c r="AI758"/>
  <c r="AN782"/>
  <c r="AL761" l="1"/>
  <c r="AK760"/>
  <c r="AJ760" s="1"/>
  <c r="AI759"/>
  <c r="AN783"/>
  <c r="AL762" l="1"/>
  <c r="AK761"/>
  <c r="AJ761" s="1"/>
  <c r="AI760"/>
  <c r="AN784"/>
  <c r="AL763" l="1"/>
  <c r="AK762"/>
  <c r="AJ762" s="1"/>
  <c r="AI761"/>
  <c r="AN785"/>
  <c r="AL764" l="1"/>
  <c r="AK763"/>
  <c r="AJ763" s="1"/>
  <c r="AI762"/>
  <c r="AN786"/>
  <c r="AL765" l="1"/>
  <c r="AK764"/>
  <c r="AJ764" s="1"/>
  <c r="AI763"/>
  <c r="AN787"/>
  <c r="AL766" l="1"/>
  <c r="AK765"/>
  <c r="AJ765" s="1"/>
  <c r="AI764"/>
  <c r="AN788"/>
  <c r="AL767" l="1"/>
  <c r="AK766"/>
  <c r="AJ766" s="1"/>
  <c r="AI765"/>
  <c r="AN789"/>
  <c r="AL768" l="1"/>
  <c r="AK767"/>
  <c r="AJ767" s="1"/>
  <c r="AI766"/>
  <c r="AN790"/>
  <c r="AL769" l="1"/>
  <c r="AK768"/>
  <c r="AJ768" s="1"/>
  <c r="AI767"/>
  <c r="AN791"/>
  <c r="AL770" l="1"/>
  <c r="AK769"/>
  <c r="AJ769" s="1"/>
  <c r="AI768"/>
  <c r="AN792"/>
  <c r="AL771" l="1"/>
  <c r="AK770"/>
  <c r="AJ770" s="1"/>
  <c r="AI769"/>
  <c r="AN793"/>
  <c r="AL772" l="1"/>
  <c r="AK771"/>
  <c r="AJ771" s="1"/>
  <c r="AI770"/>
  <c r="AN794"/>
  <c r="AL773" l="1"/>
  <c r="AK772"/>
  <c r="AJ772" s="1"/>
  <c r="AI771"/>
  <c r="AN795"/>
  <c r="AL774" l="1"/>
  <c r="AK773"/>
  <c r="AJ773" s="1"/>
  <c r="AI772"/>
  <c r="AN796"/>
  <c r="AL775" l="1"/>
  <c r="AK774"/>
  <c r="AJ774" s="1"/>
  <c r="AI773"/>
  <c r="AN797"/>
  <c r="AL776" l="1"/>
  <c r="AK775"/>
  <c r="AJ775" s="1"/>
  <c r="AI774"/>
  <c r="AN798"/>
  <c r="AL777" l="1"/>
  <c r="AK776"/>
  <c r="AJ776" s="1"/>
  <c r="AI775"/>
  <c r="AN799"/>
  <c r="AL778" l="1"/>
  <c r="AK777"/>
  <c r="AJ777" s="1"/>
  <c r="AI776"/>
  <c r="AN800"/>
  <c r="AL779" l="1"/>
  <c r="AK778"/>
  <c r="AJ778" s="1"/>
  <c r="AI777"/>
  <c r="AN801"/>
  <c r="AL780" l="1"/>
  <c r="AK779"/>
  <c r="AJ779" s="1"/>
  <c r="AI778"/>
  <c r="AN802"/>
  <c r="AL781" l="1"/>
  <c r="AK780"/>
  <c r="AJ780" s="1"/>
  <c r="AI779"/>
  <c r="AN803"/>
  <c r="AL782" l="1"/>
  <c r="AK781"/>
  <c r="AJ781" s="1"/>
  <c r="AI780"/>
  <c r="AN804"/>
  <c r="AL783" l="1"/>
  <c r="AK782"/>
  <c r="AJ782" s="1"/>
  <c r="AI781"/>
  <c r="AN805"/>
  <c r="AL784" l="1"/>
  <c r="AK783"/>
  <c r="AJ783" s="1"/>
  <c r="AI782"/>
  <c r="AN806"/>
  <c r="AL785" l="1"/>
  <c r="AK784"/>
  <c r="AJ784" s="1"/>
  <c r="AI783"/>
  <c r="AN807"/>
  <c r="AL786" l="1"/>
  <c r="AK785"/>
  <c r="AJ785" s="1"/>
  <c r="AI784"/>
  <c r="AN808"/>
  <c r="AL787" l="1"/>
  <c r="AK786"/>
  <c r="AJ786" s="1"/>
  <c r="AI785"/>
  <c r="AN809"/>
  <c r="AL788" l="1"/>
  <c r="AK787"/>
  <c r="AJ787" s="1"/>
  <c r="AI786"/>
  <c r="AN810"/>
  <c r="AL789" l="1"/>
  <c r="AK788"/>
  <c r="AJ788" s="1"/>
  <c r="AI787"/>
  <c r="AN811"/>
  <c r="AL790" l="1"/>
  <c r="AK789"/>
  <c r="AJ789" s="1"/>
  <c r="AI788"/>
  <c r="AN812"/>
  <c r="AL791" l="1"/>
  <c r="AK790"/>
  <c r="AJ790" s="1"/>
  <c r="AI789"/>
  <c r="AN813"/>
  <c r="AL792" l="1"/>
  <c r="AK791"/>
  <c r="AJ791" s="1"/>
  <c r="AI790"/>
  <c r="AN814"/>
  <c r="AL793" l="1"/>
  <c r="AK792"/>
  <c r="AJ792" s="1"/>
  <c r="AI791"/>
  <c r="AN815"/>
  <c r="AL794" l="1"/>
  <c r="AK793"/>
  <c r="AJ793" s="1"/>
  <c r="AI792"/>
  <c r="AN816"/>
  <c r="AL795" l="1"/>
  <c r="AK794"/>
  <c r="AJ794" s="1"/>
  <c r="AI793"/>
  <c r="AN817"/>
  <c r="AL796" l="1"/>
  <c r="AK795"/>
  <c r="AJ795" s="1"/>
  <c r="AI794"/>
  <c r="AN818"/>
  <c r="AL797" l="1"/>
  <c r="AK796"/>
  <c r="AJ796" s="1"/>
  <c r="AI795"/>
  <c r="AN819"/>
  <c r="AL798" l="1"/>
  <c r="AK797"/>
  <c r="AJ797" s="1"/>
  <c r="AI796"/>
  <c r="AN820"/>
  <c r="AL799" l="1"/>
  <c r="AK798"/>
  <c r="AJ798" s="1"/>
  <c r="AI797"/>
  <c r="AN821"/>
  <c r="AL800" l="1"/>
  <c r="AK799"/>
  <c r="AJ799" s="1"/>
  <c r="AI798"/>
  <c r="AN822"/>
  <c r="AL801" l="1"/>
  <c r="AK800"/>
  <c r="AJ800" s="1"/>
  <c r="AI799"/>
  <c r="AN823"/>
  <c r="AL802" l="1"/>
  <c r="AK801"/>
  <c r="AJ801" s="1"/>
  <c r="AI800"/>
  <c r="AN824"/>
  <c r="AL803" l="1"/>
  <c r="AK802"/>
  <c r="AJ802" s="1"/>
  <c r="AI801"/>
  <c r="AN825"/>
  <c r="AL804" l="1"/>
  <c r="AK803"/>
  <c r="AJ803" s="1"/>
  <c r="AI802"/>
  <c r="AN826"/>
  <c r="AL805" l="1"/>
  <c r="AK804"/>
  <c r="AJ804" s="1"/>
  <c r="AI803"/>
  <c r="AN827"/>
  <c r="AL806" l="1"/>
  <c r="AK805"/>
  <c r="AJ805" s="1"/>
  <c r="AI804"/>
  <c r="AN828"/>
  <c r="AL807" l="1"/>
  <c r="AK806"/>
  <c r="AJ806" s="1"/>
  <c r="AI805"/>
  <c r="AN829"/>
  <c r="AL808" l="1"/>
  <c r="AK807"/>
  <c r="AJ807" s="1"/>
  <c r="AI806"/>
  <c r="AN830"/>
  <c r="AL809" l="1"/>
  <c r="AK808"/>
  <c r="AJ808" s="1"/>
  <c r="AI807"/>
  <c r="AN831"/>
  <c r="AL810" l="1"/>
  <c r="AK809"/>
  <c r="AJ809" s="1"/>
  <c r="AI808"/>
  <c r="AN832"/>
  <c r="AL811" l="1"/>
  <c r="AK810"/>
  <c r="AJ810" s="1"/>
  <c r="AI809"/>
  <c r="AN833"/>
  <c r="AL812" l="1"/>
  <c r="AK811"/>
  <c r="AJ811" s="1"/>
  <c r="AI810"/>
  <c r="AN834"/>
  <c r="AL813" l="1"/>
  <c r="AK812"/>
  <c r="AJ812" s="1"/>
  <c r="AI811"/>
  <c r="AN835"/>
  <c r="AL814" l="1"/>
  <c r="AK813"/>
  <c r="AJ813" s="1"/>
  <c r="AI812"/>
  <c r="AN836"/>
  <c r="AL815" l="1"/>
  <c r="AK814"/>
  <c r="AJ814" s="1"/>
  <c r="AI813"/>
  <c r="AN837"/>
  <c r="AL816" l="1"/>
  <c r="AK815"/>
  <c r="AJ815" s="1"/>
  <c r="AI814"/>
  <c r="AN838"/>
  <c r="AL817" l="1"/>
  <c r="AK816"/>
  <c r="AJ816" s="1"/>
  <c r="AI815"/>
  <c r="AN839"/>
  <c r="AL818" l="1"/>
  <c r="AK817"/>
  <c r="AJ817" s="1"/>
  <c r="AI816"/>
  <c r="AN840"/>
  <c r="AL819" l="1"/>
  <c r="AK818"/>
  <c r="AJ818" s="1"/>
  <c r="AI817"/>
  <c r="AN841"/>
  <c r="AL820" l="1"/>
  <c r="AK819"/>
  <c r="AJ819" s="1"/>
  <c r="AI818"/>
  <c r="AN842"/>
  <c r="AL821" l="1"/>
  <c r="AK820"/>
  <c r="AJ820" s="1"/>
  <c r="AI819"/>
  <c r="AN843"/>
  <c r="AL822" l="1"/>
  <c r="AK821"/>
  <c r="AJ821" s="1"/>
  <c r="AI820"/>
  <c r="AN844"/>
  <c r="AL823" l="1"/>
  <c r="AK822"/>
  <c r="AJ822" s="1"/>
  <c r="AI821"/>
  <c r="AN845"/>
  <c r="AL824" l="1"/>
  <c r="AK823"/>
  <c r="AJ823" s="1"/>
  <c r="AI822"/>
  <c r="AN846"/>
  <c r="AL825" l="1"/>
  <c r="AK824"/>
  <c r="AJ824" s="1"/>
  <c r="AI823"/>
  <c r="AN847"/>
  <c r="AL826" l="1"/>
  <c r="AK825"/>
  <c r="AJ825" s="1"/>
  <c r="AI824"/>
  <c r="AN848"/>
  <c r="AL827" l="1"/>
  <c r="AK826"/>
  <c r="AJ826" s="1"/>
  <c r="AI825"/>
  <c r="AN849"/>
  <c r="AL828" l="1"/>
  <c r="AK827"/>
  <c r="AJ827" s="1"/>
  <c r="AI826"/>
  <c r="AN850"/>
  <c r="AL829" l="1"/>
  <c r="AK828"/>
  <c r="AJ828" s="1"/>
  <c r="AI827"/>
  <c r="AN851"/>
  <c r="AL830" l="1"/>
  <c r="AK829"/>
  <c r="AJ829" s="1"/>
  <c r="AI828"/>
  <c r="AN852"/>
  <c r="AL831" l="1"/>
  <c r="AK830"/>
  <c r="AJ830" s="1"/>
  <c r="AI829"/>
  <c r="AN853"/>
  <c r="AL832" l="1"/>
  <c r="AK831"/>
  <c r="AJ831" s="1"/>
  <c r="AI830"/>
  <c r="AN854"/>
  <c r="AL833" l="1"/>
  <c r="AK832"/>
  <c r="AJ832" s="1"/>
  <c r="AI831"/>
  <c r="AN855"/>
  <c r="AL834" l="1"/>
  <c r="AK833"/>
  <c r="AJ833" s="1"/>
  <c r="AI832"/>
  <c r="AN856"/>
  <c r="AL835" l="1"/>
  <c r="AK834"/>
  <c r="AJ834" s="1"/>
  <c r="AI833"/>
  <c r="AN857"/>
  <c r="AL836" l="1"/>
  <c r="AK835"/>
  <c r="AJ835" s="1"/>
  <c r="AI834"/>
  <c r="AN858"/>
  <c r="AL837" l="1"/>
  <c r="AK836"/>
  <c r="AJ836" s="1"/>
  <c r="AI835"/>
  <c r="AN859"/>
  <c r="AL838" l="1"/>
  <c r="AK837"/>
  <c r="AJ837" s="1"/>
  <c r="AI836"/>
  <c r="AN860"/>
  <c r="AL839" l="1"/>
  <c r="AK838"/>
  <c r="AJ838" s="1"/>
  <c r="AI837"/>
  <c r="AN861"/>
  <c r="AL840" l="1"/>
  <c r="AK839"/>
  <c r="AJ839" s="1"/>
  <c r="AI838"/>
  <c r="AN862"/>
  <c r="AL841" l="1"/>
  <c r="AK840"/>
  <c r="AJ840" s="1"/>
  <c r="AI839"/>
  <c r="AN863"/>
  <c r="AL842" l="1"/>
  <c r="AK841"/>
  <c r="AJ841" s="1"/>
  <c r="AI840"/>
  <c r="AN864"/>
  <c r="AL843" l="1"/>
  <c r="AK842"/>
  <c r="AJ842" s="1"/>
  <c r="AI841"/>
  <c r="AN865"/>
  <c r="AL844" l="1"/>
  <c r="AK843"/>
  <c r="AJ843" s="1"/>
  <c r="AI842"/>
  <c r="AN866"/>
  <c r="AL845" l="1"/>
  <c r="AK844"/>
  <c r="AJ844" s="1"/>
  <c r="AI843"/>
  <c r="AN867"/>
  <c r="AL846" l="1"/>
  <c r="AK845"/>
  <c r="AJ845" s="1"/>
  <c r="AI844"/>
  <c r="AN868"/>
  <c r="AL847" l="1"/>
  <c r="AK846"/>
  <c r="AJ846" s="1"/>
  <c r="AI845"/>
  <c r="AN869"/>
  <c r="AL848" l="1"/>
  <c r="AK847"/>
  <c r="AJ847" s="1"/>
  <c r="AI846"/>
  <c r="AN870"/>
  <c r="AL849" l="1"/>
  <c r="AK848"/>
  <c r="AJ848" s="1"/>
  <c r="AI847"/>
  <c r="AN871"/>
  <c r="AL850" l="1"/>
  <c r="AK849"/>
  <c r="AJ849" s="1"/>
  <c r="AI848"/>
  <c r="AN872"/>
  <c r="AL851" l="1"/>
  <c r="AK850"/>
  <c r="AJ850" s="1"/>
  <c r="AI849"/>
  <c r="AN873"/>
  <c r="AL852" l="1"/>
  <c r="AK851"/>
  <c r="AJ851" s="1"/>
  <c r="AI850"/>
  <c r="AN874"/>
  <c r="AL853" l="1"/>
  <c r="AK852"/>
  <c r="AJ852" s="1"/>
  <c r="AI851"/>
  <c r="AN875"/>
  <c r="AL854" l="1"/>
  <c r="AK853"/>
  <c r="AJ853" s="1"/>
  <c r="AI852"/>
  <c r="AN876"/>
  <c r="AL855" l="1"/>
  <c r="AK854"/>
  <c r="AJ854" s="1"/>
  <c r="AI853"/>
  <c r="AN877"/>
  <c r="AL856" l="1"/>
  <c r="AK855"/>
  <c r="AJ855" s="1"/>
  <c r="AI854"/>
  <c r="AN878"/>
  <c r="AL857" l="1"/>
  <c r="AK856"/>
  <c r="AJ856" s="1"/>
  <c r="AI855"/>
  <c r="AN879"/>
  <c r="AL858" l="1"/>
  <c r="AK857"/>
  <c r="AJ857" s="1"/>
  <c r="AI856"/>
  <c r="AN880"/>
  <c r="AL859" l="1"/>
  <c r="AK858"/>
  <c r="AJ858" s="1"/>
  <c r="AI857"/>
  <c r="AN881"/>
  <c r="AL860" l="1"/>
  <c r="AK859"/>
  <c r="AJ859" s="1"/>
  <c r="AI858"/>
  <c r="AN882"/>
  <c r="AL861" l="1"/>
  <c r="AK860"/>
  <c r="AJ860" s="1"/>
  <c r="AI859"/>
  <c r="AN883"/>
  <c r="AL862" l="1"/>
  <c r="AK861"/>
  <c r="AJ861" s="1"/>
  <c r="AI860"/>
  <c r="AN884"/>
  <c r="AL863" l="1"/>
  <c r="AK862"/>
  <c r="AJ862" s="1"/>
  <c r="AI861"/>
  <c r="AN885"/>
  <c r="AL864" l="1"/>
  <c r="AK863"/>
  <c r="AJ863" s="1"/>
  <c r="AI862"/>
  <c r="AN886"/>
  <c r="AL865" l="1"/>
  <c r="AK864"/>
  <c r="AJ864" s="1"/>
  <c r="AI863"/>
  <c r="AN887"/>
  <c r="AL866" l="1"/>
  <c r="AK865"/>
  <c r="AJ865" s="1"/>
  <c r="AI864"/>
  <c r="AN888"/>
  <c r="AL867" l="1"/>
  <c r="AK866"/>
  <c r="AJ866" s="1"/>
  <c r="AI865"/>
  <c r="AN889"/>
  <c r="AL868" l="1"/>
  <c r="AK867"/>
  <c r="AJ867" s="1"/>
  <c r="AI866"/>
  <c r="AN890"/>
  <c r="AL869" l="1"/>
  <c r="AK868"/>
  <c r="AJ868" s="1"/>
  <c r="AI867"/>
  <c r="AN891"/>
  <c r="AL870" l="1"/>
  <c r="AK869"/>
  <c r="AJ869" s="1"/>
  <c r="AI868"/>
  <c r="AN892"/>
  <c r="AL871" l="1"/>
  <c r="AK870"/>
  <c r="AJ870" s="1"/>
  <c r="AI869"/>
  <c r="AN893"/>
  <c r="AL872" l="1"/>
  <c r="AK871"/>
  <c r="AJ871" s="1"/>
  <c r="AI870"/>
  <c r="AN894"/>
  <c r="AL873" l="1"/>
  <c r="AK872"/>
  <c r="AJ872" s="1"/>
  <c r="AI871"/>
  <c r="AN895"/>
  <c r="AL874" l="1"/>
  <c r="AK873"/>
  <c r="AJ873" s="1"/>
  <c r="AI872"/>
  <c r="AN896"/>
  <c r="AL875" l="1"/>
  <c r="AK874"/>
  <c r="AJ874" s="1"/>
  <c r="AI873"/>
  <c r="AN897"/>
  <c r="AL876" l="1"/>
  <c r="AK875"/>
  <c r="AJ875" s="1"/>
  <c r="AI874"/>
  <c r="AN898"/>
  <c r="AL877" l="1"/>
  <c r="AK876"/>
  <c r="AJ876" s="1"/>
  <c r="AI875"/>
  <c r="AN899"/>
  <c r="AL878" l="1"/>
  <c r="AK877"/>
  <c r="AJ877" s="1"/>
  <c r="AI876"/>
  <c r="AN900"/>
  <c r="AL879" l="1"/>
  <c r="AK878"/>
  <c r="AJ878" s="1"/>
  <c r="AI877"/>
  <c r="AN901"/>
  <c r="AL880" l="1"/>
  <c r="AK879"/>
  <c r="AJ879" s="1"/>
  <c r="AI878"/>
  <c r="AN902"/>
  <c r="AL881" l="1"/>
  <c r="AK880"/>
  <c r="AJ880" s="1"/>
  <c r="AI879"/>
  <c r="AN903"/>
  <c r="AL882" l="1"/>
  <c r="AK881"/>
  <c r="AJ881" s="1"/>
  <c r="AI880"/>
  <c r="AN904"/>
  <c r="AL883" l="1"/>
  <c r="AK882"/>
  <c r="AJ882" s="1"/>
  <c r="AI881"/>
  <c r="AN905"/>
  <c r="AL884" l="1"/>
  <c r="AK883"/>
  <c r="AJ883" s="1"/>
  <c r="AI882"/>
  <c r="AN906"/>
  <c r="AL885" l="1"/>
  <c r="AK884"/>
  <c r="AJ884" s="1"/>
  <c r="AI883"/>
  <c r="AN907"/>
  <c r="AL886" l="1"/>
  <c r="AK885"/>
  <c r="AJ885" s="1"/>
  <c r="AI884"/>
  <c r="AN908"/>
  <c r="AL887" l="1"/>
  <c r="AK886"/>
  <c r="AJ886" s="1"/>
  <c r="AI885"/>
  <c r="AN909"/>
  <c r="AL888" l="1"/>
  <c r="AK887"/>
  <c r="AJ887" s="1"/>
  <c r="AI886"/>
  <c r="AN910"/>
  <c r="AL889" l="1"/>
  <c r="AK888"/>
  <c r="AJ888" s="1"/>
  <c r="AI887"/>
  <c r="AN911"/>
  <c r="AL890" l="1"/>
  <c r="AK889"/>
  <c r="AJ889" s="1"/>
  <c r="AI888"/>
  <c r="AN912"/>
  <c r="AL891" l="1"/>
  <c r="AK890"/>
  <c r="AJ890" s="1"/>
  <c r="AI889"/>
  <c r="AN913"/>
  <c r="AL892" l="1"/>
  <c r="AK891"/>
  <c r="AJ891" s="1"/>
  <c r="AI890"/>
  <c r="AN914"/>
  <c r="AL893" l="1"/>
  <c r="AK892"/>
  <c r="AJ892" s="1"/>
  <c r="AI891"/>
  <c r="AN915"/>
  <c r="AL894" l="1"/>
  <c r="AK893"/>
  <c r="AJ893" s="1"/>
  <c r="AI892"/>
  <c r="AN916"/>
  <c r="AL895" l="1"/>
  <c r="AK894"/>
  <c r="AJ894" s="1"/>
  <c r="AI893"/>
  <c r="AN917"/>
  <c r="AL896" l="1"/>
  <c r="AK895"/>
  <c r="AJ895" s="1"/>
  <c r="AI894"/>
  <c r="AN918"/>
  <c r="AL897" l="1"/>
  <c r="AK896"/>
  <c r="AJ896" s="1"/>
  <c r="AI895"/>
  <c r="AN919"/>
  <c r="AL898" l="1"/>
  <c r="AK897"/>
  <c r="AJ897" s="1"/>
  <c r="AI896"/>
  <c r="AN920"/>
  <c r="AL899" l="1"/>
  <c r="AK898"/>
  <c r="AJ898" s="1"/>
  <c r="AI897"/>
  <c r="AN921"/>
  <c r="AL900" l="1"/>
  <c r="AK899"/>
  <c r="AJ899" s="1"/>
  <c r="AI898"/>
  <c r="AN922"/>
  <c r="AL901" l="1"/>
  <c r="AK900"/>
  <c r="AJ900" s="1"/>
  <c r="AI899"/>
  <c r="AN923"/>
  <c r="AL902" l="1"/>
  <c r="AK901"/>
  <c r="AJ901" s="1"/>
  <c r="AI900"/>
  <c r="AN924"/>
  <c r="AL903" l="1"/>
  <c r="AK902"/>
  <c r="AJ902" s="1"/>
  <c r="AI901"/>
  <c r="AN925"/>
  <c r="AL904" l="1"/>
  <c r="AK903"/>
  <c r="AJ903" s="1"/>
  <c r="AI902"/>
  <c r="AN926"/>
  <c r="AL905" l="1"/>
  <c r="AK904"/>
  <c r="AJ904" s="1"/>
  <c r="AI903"/>
  <c r="AN927"/>
  <c r="AL906" l="1"/>
  <c r="AK905"/>
  <c r="AJ905" s="1"/>
  <c r="AI904"/>
  <c r="AN928"/>
  <c r="AL907" l="1"/>
  <c r="AK906"/>
  <c r="AJ906" s="1"/>
  <c r="AI905"/>
  <c r="AN929"/>
  <c r="AL908" l="1"/>
  <c r="AK907"/>
  <c r="AJ907" s="1"/>
  <c r="AI906"/>
  <c r="AN930"/>
  <c r="AL909" l="1"/>
  <c r="AK908"/>
  <c r="AJ908" s="1"/>
  <c r="AI907"/>
  <c r="AN931"/>
  <c r="AL910" l="1"/>
  <c r="AK909"/>
  <c r="AJ909" s="1"/>
  <c r="AI908"/>
  <c r="AN932"/>
  <c r="AL911" l="1"/>
  <c r="AK910"/>
  <c r="AJ910" s="1"/>
  <c r="AI909"/>
  <c r="AN933"/>
  <c r="AL912" l="1"/>
  <c r="AK911"/>
  <c r="AJ911" s="1"/>
  <c r="AI910"/>
  <c r="AN934"/>
  <c r="AL913" l="1"/>
  <c r="AK912"/>
  <c r="AJ912" s="1"/>
  <c r="AI911"/>
  <c r="AN935"/>
  <c r="AL914" l="1"/>
  <c r="AK913"/>
  <c r="AJ913" s="1"/>
  <c r="AI912"/>
  <c r="AN936"/>
  <c r="AL915" l="1"/>
  <c r="AK914"/>
  <c r="AJ914" s="1"/>
  <c r="AI913"/>
  <c r="AN937"/>
  <c r="AL916" l="1"/>
  <c r="AK915"/>
  <c r="AJ915" s="1"/>
  <c r="AI914"/>
  <c r="AN938"/>
  <c r="AL917" l="1"/>
  <c r="AK916"/>
  <c r="AJ916" s="1"/>
  <c r="AI915"/>
  <c r="AL918" l="1"/>
  <c r="AK917"/>
  <c r="AJ917" s="1"/>
  <c r="AI916"/>
  <c r="AL919" l="1"/>
  <c r="AK918"/>
  <c r="AJ918" s="1"/>
  <c r="AI917"/>
  <c r="AL920" l="1"/>
  <c r="AK919"/>
  <c r="AJ919" s="1"/>
  <c r="AI918"/>
  <c r="AL921" l="1"/>
  <c r="AK920"/>
  <c r="AJ920" s="1"/>
  <c r="AI919"/>
  <c r="AL922" l="1"/>
  <c r="AK921"/>
  <c r="AJ921" s="1"/>
  <c r="AI920"/>
  <c r="AL923" l="1"/>
  <c r="AK922"/>
  <c r="AJ922" s="1"/>
  <c r="AI921"/>
  <c r="AL924" l="1"/>
  <c r="AK923"/>
  <c r="AJ923" s="1"/>
  <c r="AI922"/>
  <c r="AL925" l="1"/>
  <c r="AK924"/>
  <c r="AJ924" s="1"/>
  <c r="AI923"/>
  <c r="AL926" l="1"/>
  <c r="AK925"/>
  <c r="AJ925" s="1"/>
  <c r="AI924"/>
  <c r="AL927" l="1"/>
  <c r="AK926"/>
  <c r="AJ926" s="1"/>
  <c r="AI925"/>
  <c r="AL928" l="1"/>
  <c r="AK927"/>
  <c r="AJ927" s="1"/>
  <c r="AI926"/>
  <c r="AL929" l="1"/>
  <c r="AK928"/>
  <c r="AJ928" s="1"/>
  <c r="AI927"/>
  <c r="AL930" l="1"/>
  <c r="AK929"/>
  <c r="AJ929" s="1"/>
  <c r="AI928"/>
  <c r="AL931" l="1"/>
  <c r="AK930"/>
  <c r="AJ930" s="1"/>
  <c r="AI929"/>
  <c r="AL932" l="1"/>
  <c r="AK931"/>
  <c r="AJ931" s="1"/>
  <c r="AI930"/>
  <c r="AL933" l="1"/>
  <c r="AK932"/>
  <c r="AJ932" s="1"/>
  <c r="AI931"/>
  <c r="AL934" l="1"/>
  <c r="AK933"/>
  <c r="AJ933" s="1"/>
  <c r="AI932"/>
  <c r="AL935" l="1"/>
  <c r="AK934"/>
  <c r="AJ934" s="1"/>
  <c r="AI933"/>
  <c r="AL936" l="1"/>
  <c r="AK935"/>
  <c r="AJ935" s="1"/>
  <c r="AI934"/>
  <c r="AL937" l="1"/>
  <c r="AK936"/>
  <c r="AJ936" s="1"/>
  <c r="AI935"/>
  <c r="AL938" l="1"/>
  <c r="AK938" s="1"/>
  <c r="AJ938" s="1"/>
  <c r="AK937"/>
  <c r="AJ937" s="1"/>
  <c r="AI936"/>
  <c r="AI938" l="1"/>
  <c r="AI937"/>
</calcChain>
</file>

<file path=xl/connections.xml><?xml version="1.0" encoding="utf-8"?>
<connections xmlns="http://schemas.openxmlformats.org/spreadsheetml/2006/main">
  <connection id="1" name="CoRot-2a_Starspots" type="6" refreshedVersion="3" background="1" saveData="1">
    <textPr codePage="437" sourceFile="C:\STEVE\FTP_DATA\CoRot-2a_Starspots.txt" space="1" consecutive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<sst xmlns="http://schemas.openxmlformats.org/spreadsheetml/2006/main" count="228" uniqueCount="185">
  <si>
    <t>Time (Days)</t>
  </si>
  <si>
    <t>A.F. Lanza (1),</t>
  </si>
  <si>
    <t>I. Pagano (1),</t>
  </si>
  <si>
    <t>G. Leto (1),</t>
  </si>
  <si>
    <t>S. Messina (1),</t>
  </si>
  <si>
    <t>A. S. Bonomo (2),</t>
  </si>
  <si>
    <t>S. Aigrain (3),</t>
  </si>
  <si>
    <t>M. Auvergne (4),</t>
  </si>
  <si>
    <t xml:space="preserve">A. Baglin(4), </t>
  </si>
  <si>
    <t>P. Barge (2),</t>
  </si>
  <si>
    <t>A. Collier Cameron (5),</t>
  </si>
  <si>
    <t>M. Deleuil (2),</t>
  </si>
  <si>
    <t>J. R. De Medeiros (6),</t>
  </si>
  <si>
    <t>B. Foing (7),</t>
  </si>
  <si>
    <t>C. Moutou (2)</t>
  </si>
  <si>
    <t>1. INAF-Osservatorio Astrofisico di Catania, Italy ;</t>
  </si>
  <si>
    <t>2. Laboratoire d’Astrophysique De Marseille, France;</t>
  </si>
  <si>
    <t>3. School Of Physics, University Of Exeter, Exeter, UK;</t>
  </si>
  <si>
    <t>4. LESIA, Observatoire de Paris, Meudon, France ;</t>
  </si>
  <si>
    <t>5. School of Physics and Astronomy, Univ. of St. Andrews,UK;</t>
  </si>
  <si>
    <t>6. Dept. Of Physics, Univ. Federal Do Rio Grande Do Norte, Natal, Brazil ;</t>
  </si>
  <si>
    <t>7. ESA/Estec/SRE-S, Noordwijk, The Netherlands</t>
  </si>
  <si>
    <t xml:space="preserve">Photospheric activity and surface differential rotation </t>
  </si>
  <si>
    <t>in the planet-hosting stars CoRoT-Exo-2a and CoRoT-Exo-4a.</t>
  </si>
  <si>
    <t>CoRoT-2a Starspot Numbers.</t>
  </si>
  <si>
    <t>http://www.colloquium.eu/congres/09COROT/docs/slides/05jeudi/9h/a-f_lanza/alancer.pdf</t>
  </si>
  <si>
    <t>The data was supplied to me in an e-mail dated June 17, 2009.</t>
  </si>
  <si>
    <t>from A.F. Lanza ….. e-mail: nuccio.lanza@oact.inaf.it</t>
  </si>
  <si>
    <t>The total spotted area is plotted vs. time in Fig. 3 and shows a cyclic oscillation with a period</t>
  </si>
  <si>
    <t>of 28.9±4.8 days, as derived from Lomb-Scargle periodogram.</t>
  </si>
  <si>
    <t>Spots only (solid line): Pcyc = 28.9 ± 4.8 d;</t>
  </si>
  <si>
    <t>Spots and faculae with Q≡Afac/Aspot = 1.5 (dot-dashed line): Pcyc = 29.5 ± 4.8 d;</t>
  </si>
  <si>
    <t>of the variation of the</t>
  </si>
  <si>
    <t>spotted area (Q = 0);</t>
  </si>
  <si>
    <t>a) principal periodicity (A):</t>
  </si>
  <si>
    <t>PA = 28.9 d, εA = 0.997;</t>
  </si>
  <si>
    <t>b) secondary periodicity (B):</t>
  </si>
  <si>
    <t>PB = 86.5 d, εB = 0.783.</t>
  </si>
  <si>
    <t>Closely matches EUWS wavelengths:</t>
  </si>
  <si>
    <t>86.04 days</t>
  </si>
  <si>
    <t>28.68 days</t>
  </si>
  <si>
    <t>9.56 days</t>
  </si>
  <si>
    <r>
      <rPr>
        <sz val="11"/>
        <color theme="1"/>
        <rFont val="Courier New"/>
        <family val="3"/>
      </rPr>
      <t>Δ</t>
    </r>
    <r>
      <rPr>
        <sz val="11"/>
        <color theme="1"/>
        <rFont val="Times New Roman"/>
        <family val="1"/>
      </rPr>
      <t>t for this time series is evenly spaced at 3.15569 days apart.</t>
    </r>
  </si>
  <si>
    <t>Bin Notes</t>
  </si>
  <si>
    <t>Begin Bin</t>
  </si>
  <si>
    <t>Bin Avr</t>
  </si>
  <si>
    <t>Cycles</t>
  </si>
  <si>
    <t>Correlations</t>
  </si>
  <si>
    <t>Δt</t>
  </si>
  <si>
    <t>Observations</t>
  </si>
  <si>
    <t>BP Observ</t>
  </si>
  <si>
    <r>
      <rPr>
        <b/>
        <sz val="11"/>
        <color theme="1"/>
        <rFont val="Courier New"/>
        <family val="3"/>
      </rPr>
      <t>Δ</t>
    </r>
    <r>
      <rPr>
        <b/>
        <i/>
        <sz val="11"/>
        <color theme="1"/>
        <rFont val="Times New Roman"/>
        <family val="1"/>
      </rPr>
      <t>t (days)</t>
    </r>
  </si>
  <si>
    <t>Starspots</t>
  </si>
  <si>
    <t>Date</t>
  </si>
  <si>
    <t>3.19 Center</t>
  </si>
  <si>
    <t>3.19-day bins</t>
  </si>
  <si>
    <t>Max Date</t>
  </si>
  <si>
    <t>28.68 Model</t>
  </si>
  <si>
    <t>4 cycles</t>
  </si>
  <si>
    <t>9.56 Center</t>
  </si>
  <si>
    <t>9.56-day bins</t>
  </si>
  <si>
    <t>86.04 Model</t>
  </si>
  <si>
    <t>Lag (yrs)</t>
  </si>
  <si>
    <t>99.9%</t>
  </si>
  <si>
    <t>Raw * 100</t>
  </si>
  <si>
    <t>29 Avr</t>
  </si>
  <si>
    <t>1-9 BP</t>
  </si>
  <si>
    <t>Mean for</t>
  </si>
  <si>
    <t>Cells 7-21</t>
  </si>
  <si>
    <t>86 Day</t>
  </si>
  <si>
    <t>29 Day</t>
  </si>
  <si>
    <t>3-9 BP</t>
  </si>
  <si>
    <t>3-9 Correl</t>
  </si>
  <si>
    <t>Cells</t>
  </si>
  <si>
    <t>7 to 21</t>
  </si>
  <si>
    <t>1.7 cycles</t>
  </si>
  <si>
    <t>95%</t>
  </si>
  <si>
    <t>The time-series</t>
  </si>
  <si>
    <t>was extended</t>
  </si>
  <si>
    <t>using its mean.</t>
  </si>
  <si>
    <t>This allows</t>
  </si>
  <si>
    <t>the band-pass</t>
  </si>
  <si>
    <t>filter to cover</t>
  </si>
  <si>
    <t>the same period</t>
  </si>
  <si>
    <t>as the unflitered</t>
  </si>
  <si>
    <t>series, but it</t>
  </si>
  <si>
    <t>in the process.</t>
  </si>
  <si>
    <t>created some bias</t>
  </si>
  <si>
    <t>Compos Model</t>
  </si>
  <si>
    <t>AMP 1</t>
  </si>
  <si>
    <t>AMP 2</t>
  </si>
  <si>
    <t>AMP 3</t>
  </si>
  <si>
    <t>Day</t>
  </si>
  <si>
    <t>Adjust 1</t>
  </si>
  <si>
    <t>Adjust 2</t>
  </si>
  <si>
    <t>File Name</t>
  </si>
  <si>
    <t>Input data</t>
  </si>
  <si>
    <t>used in</t>
  </si>
  <si>
    <t>periodogram</t>
  </si>
  <si>
    <t>scripts.</t>
  </si>
  <si>
    <t>Table E30.1.1 – Information about the CoRoT-Exo-2a Time-Series.</t>
  </si>
  <si>
    <t>Description</t>
  </si>
  <si>
    <t>Details for this Time-Series</t>
  </si>
  <si>
    <t>Data Source</t>
  </si>
  <si>
    <t>Brief description of the data</t>
  </si>
  <si>
    <t>Index of spot activity on the star CoRoT-Exo-2a.</t>
  </si>
  <si>
    <t>Abbreviated reference</t>
  </si>
  <si>
    <r>
      <t xml:space="preserve">Lanza et al., </t>
    </r>
    <r>
      <rPr>
        <sz val="11"/>
        <color rgb="FF000000"/>
        <rFont val="Times New Roman"/>
        <family val="1"/>
      </rPr>
      <t>2009</t>
    </r>
  </si>
  <si>
    <t>Details about the data source</t>
  </si>
  <si>
    <t>Data in a text-file, received directly from A.F. Lanza.</t>
  </si>
  <si>
    <t>Original Time-Series</t>
  </si>
  <si>
    <t>Beginning time</t>
  </si>
  <si>
    <t>Unknown</t>
  </si>
  <si>
    <t>Ending time</t>
  </si>
  <si>
    <t>No. of samples (observations)</t>
  </si>
  <si>
    <t>Estimated ages: Mean error</t>
  </si>
  <si>
    <t>No age errors</t>
  </si>
  <si>
    <t>Estimated ages: Minimum error</t>
  </si>
  <si>
    <t>Estimated ages: Maximum error</t>
  </si>
  <si>
    <t>Table E30.2.1 – CoRoT-Exo-2a Starspots: Data Preparation.</t>
  </si>
  <si>
    <t>Preparation Summary</t>
  </si>
  <si>
    <t>Test # 1</t>
  </si>
  <si>
    <t>Test # 2</t>
  </si>
  <si>
    <t>Data Preparation Steps</t>
  </si>
  <si>
    <t>28.7-day</t>
  </si>
  <si>
    <t>86.1-day</t>
  </si>
  <si>
    <t>Bin Sizes for Histogram</t>
  </si>
  <si>
    <t>3.19-day</t>
  </si>
  <si>
    <t>9.57-day</t>
  </si>
  <si>
    <t>Detrending Method</t>
  </si>
  <si>
    <t>BP filter</t>
  </si>
  <si>
    <t>Band-Pass Filter Used</t>
  </si>
  <si>
    <t>1-9 cell</t>
  </si>
  <si>
    <t>3-9 cell</t>
  </si>
  <si>
    <t>Moving Avr. Indentation</t>
  </si>
  <si>
    <t>4 cell</t>
  </si>
  <si>
    <t>None</t>
  </si>
  <si>
    <t>-extended</t>
  </si>
  <si>
    <t>Empty Bins Interpolated</t>
  </si>
  <si>
    <t>Beginning Time of Test</t>
  </si>
  <si>
    <t>N/A</t>
  </si>
  <si>
    <t>Ending Time of Test</t>
  </si>
  <si>
    <t>Basic Time-Series Stats</t>
  </si>
  <si>
    <t>Number of observations</t>
  </si>
  <si>
    <t>Approximate # of cycles</t>
  </si>
  <si>
    <t>Minimum</t>
  </si>
  <si>
    <t>1st Quartile</t>
  </si>
  <si>
    <t>2nd Quartile (Median)</t>
  </si>
  <si>
    <t>3rd Quartile</t>
  </si>
  <si>
    <t>Maximum</t>
  </si>
  <si>
    <t>Average (Mean)</t>
  </si>
  <si>
    <t>Standard Error of the Mean</t>
  </si>
  <si>
    <t>Lower C.L. of the Mean</t>
  </si>
  <si>
    <t>Upper C.L. of the Mean</t>
  </si>
  <si>
    <t>Variance</t>
  </si>
  <si>
    <t>Standard Deviation</t>
  </si>
  <si>
    <t>Skewness</t>
  </si>
  <si>
    <t>Kurtosis</t>
  </si>
  <si>
    <t>Table E30.3.1 – Results from CoRoT-Exo-2a Starspot Tests.</t>
  </si>
  <si>
    <t>Test #2</t>
  </si>
  <si>
    <t>Least Squares Tests</t>
  </si>
  <si>
    <t>Stat. Signif. from p-value</t>
  </si>
  <si>
    <r>
      <t>Practical Signif. (Adj. R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</si>
  <si>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>Lomb-Scargle Period’gm</t>
  </si>
  <si>
    <t>Estimated Wavelength</t>
  </si>
  <si>
    <t>28.70-day</t>
  </si>
  <si>
    <t>81.80-day</t>
  </si>
  <si>
    <t>p-value</t>
  </si>
  <si>
    <t>Secondary Wavelength</t>
  </si>
  <si>
    <t>8.907-day</t>
  </si>
  <si>
    <t>---</t>
  </si>
  <si>
    <t>Smoothed Periodogram</t>
  </si>
  <si>
    <t>29.14-day</t>
  </si>
  <si>
    <t>~82-day</t>
  </si>
  <si>
    <t>Confidence Level</t>
  </si>
  <si>
    <t>8.931-day</t>
  </si>
  <si>
    <t>Correlation &amp; Lag Tests</t>
  </si>
  <si>
    <t>Correlation with lag</t>
  </si>
  <si>
    <t xml:space="preserve">Offset used with Model </t>
  </si>
  <si>
    <t>Exo2a_a_Raw.txt</t>
  </si>
  <si>
    <t>Exo2a_b_28-day.txt</t>
  </si>
  <si>
    <t>Exo2a_c_86-day.txt</t>
  </si>
  <si>
    <t>Periodogram using raw time-series.</t>
  </si>
  <si>
    <t>Periodogram for 28.7-day test.</t>
  </si>
  <si>
    <t>Periodogram for 86.1-day test.</t>
  </si>
</sst>
</file>

<file path=xl/styles.xml><?xml version="1.0" encoding="utf-8"?>
<styleSheet xmlns="http://schemas.openxmlformats.org/spreadsheetml/2006/main">
  <numFmts count="3">
    <numFmt numFmtId="164" formatCode="0.000000"/>
    <numFmt numFmtId="165" formatCode="0.000"/>
    <numFmt numFmtId="166" formatCode="0.0000"/>
  </numFmts>
  <fonts count="44">
    <font>
      <sz val="11"/>
      <color theme="1"/>
      <name val="Courier New"/>
      <family val="2"/>
    </font>
    <font>
      <b/>
      <sz val="11"/>
      <color theme="1"/>
      <name val="Courier New"/>
      <family val="3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ourier New"/>
      <family val="3"/>
    </font>
    <font>
      <sz val="11"/>
      <color theme="1"/>
      <name val="Courier New"/>
      <family val="2"/>
    </font>
    <font>
      <b/>
      <sz val="18"/>
      <color theme="3"/>
      <name val="Cambria"/>
      <family val="2"/>
      <scheme val="maj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11"/>
      <color rgb="FF006100"/>
      <name val="Courier New"/>
      <family val="2"/>
    </font>
    <font>
      <sz val="11"/>
      <color rgb="FF9C0006"/>
      <name val="Courier New"/>
      <family val="2"/>
    </font>
    <font>
      <sz val="11"/>
      <color rgb="FF9C6500"/>
      <name val="Courier New"/>
      <family val="2"/>
    </font>
    <font>
      <sz val="11"/>
      <color rgb="FF3F3F76"/>
      <name val="Courier New"/>
      <family val="2"/>
    </font>
    <font>
      <b/>
      <sz val="11"/>
      <color rgb="FF3F3F3F"/>
      <name val="Courier New"/>
      <family val="2"/>
    </font>
    <font>
      <b/>
      <sz val="11"/>
      <color rgb="FFFA7D00"/>
      <name val="Courier New"/>
      <family val="2"/>
    </font>
    <font>
      <sz val="11"/>
      <color rgb="FFFA7D00"/>
      <name val="Courier New"/>
      <family val="2"/>
    </font>
    <font>
      <b/>
      <sz val="11"/>
      <color theme="0"/>
      <name val="Courier New"/>
      <family val="2"/>
    </font>
    <font>
      <sz val="11"/>
      <color rgb="FFFF0000"/>
      <name val="Courier New"/>
      <family val="2"/>
    </font>
    <font>
      <i/>
      <sz val="11"/>
      <color rgb="FF7F7F7F"/>
      <name val="Courier New"/>
      <family val="2"/>
    </font>
    <font>
      <b/>
      <sz val="11"/>
      <color theme="1"/>
      <name val="Courier New"/>
      <family val="2"/>
    </font>
    <font>
      <sz val="11"/>
      <color theme="0"/>
      <name val="Courier New"/>
      <family val="2"/>
    </font>
    <font>
      <sz val="10"/>
      <name val="Arial"/>
      <family val="2"/>
    </font>
    <font>
      <b/>
      <sz val="10"/>
      <name val="Times New Roman"/>
      <family val="1"/>
    </font>
    <font>
      <sz val="9"/>
      <name val="Geneva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name val="Geneva"/>
    </font>
    <font>
      <sz val="10"/>
      <name val="Geneva"/>
    </font>
    <font>
      <sz val="12"/>
      <name val="宋体"/>
    </font>
    <font>
      <sz val="10"/>
      <name val="Helv"/>
    </font>
    <font>
      <sz val="10"/>
      <name val="Helvetica-Narrow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Calibri"/>
      <family val="2"/>
    </font>
    <font>
      <b/>
      <u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24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95">
    <xf numFmtId="0" fontId="0" fillId="0" borderId="0"/>
    <xf numFmtId="0" fontId="7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6" fillId="0" borderId="0"/>
    <xf numFmtId="0" fontId="29" fillId="0" borderId="0"/>
    <xf numFmtId="0" fontId="25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6" fillId="0" borderId="0"/>
    <xf numFmtId="0" fontId="6" fillId="8" borderId="8" applyNumberFormat="0" applyFont="0" applyAlignment="0" applyProtection="0"/>
    <xf numFmtId="0" fontId="6" fillId="0" borderId="0"/>
    <xf numFmtId="0" fontId="6" fillId="8" borderId="8" applyNumberFormat="0" applyFont="0" applyAlignment="0" applyProtection="0"/>
    <xf numFmtId="0" fontId="27" fillId="0" borderId="0"/>
    <xf numFmtId="0" fontId="27" fillId="0" borderId="0"/>
    <xf numFmtId="0" fontId="25" fillId="0" borderId="0"/>
    <xf numFmtId="0" fontId="25" fillId="0" borderId="0"/>
    <xf numFmtId="0" fontId="32" fillId="0" borderId="0"/>
    <xf numFmtId="0" fontId="30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9" fillId="0" borderId="0"/>
    <xf numFmtId="0" fontId="30" fillId="0" borderId="0"/>
    <xf numFmtId="0" fontId="27" fillId="0" borderId="0"/>
    <xf numFmtId="0" fontId="25" fillId="0" borderId="0"/>
    <xf numFmtId="0" fontId="34" fillId="0" borderId="0"/>
    <xf numFmtId="0" fontId="25" fillId="0" borderId="0"/>
    <xf numFmtId="0" fontId="27" fillId="0" borderId="0"/>
    <xf numFmtId="0" fontId="31" fillId="0" borderId="0"/>
    <xf numFmtId="0" fontId="25" fillId="0" borderId="0"/>
    <xf numFmtId="0" fontId="27" fillId="0" borderId="0"/>
    <xf numFmtId="0" fontId="6" fillId="0" borderId="0"/>
    <xf numFmtId="0" fontId="33" fillId="0" borderId="0"/>
    <xf numFmtId="0" fontId="6" fillId="0" borderId="0"/>
    <xf numFmtId="0" fontId="27" fillId="0" borderId="0"/>
    <xf numFmtId="0" fontId="25" fillId="0" borderId="0"/>
    <xf numFmtId="0" fontId="27" fillId="0" borderId="0"/>
    <xf numFmtId="0" fontId="6" fillId="0" borderId="0"/>
    <xf numFmtId="0" fontId="27" fillId="0" borderId="0"/>
    <xf numFmtId="0" fontId="25" fillId="0" borderId="0"/>
    <xf numFmtId="0" fontId="6" fillId="0" borderId="0"/>
    <xf numFmtId="0" fontId="27" fillId="0" borderId="0"/>
    <xf numFmtId="0" fontId="25" fillId="0" borderId="0"/>
    <xf numFmtId="0" fontId="27" fillId="0" borderId="0"/>
  </cellStyleXfs>
  <cellXfs count="108">
    <xf numFmtId="0" fontId="0" fillId="0" borderId="0" xfId="0"/>
    <xf numFmtId="164" fontId="2" fillId="0" borderId="0" xfId="0" applyNumberFormat="1" applyFont="1"/>
    <xf numFmtId="164" fontId="3" fillId="0" borderId="0" xfId="0" applyNumberFormat="1" applyFont="1"/>
    <xf numFmtId="0" fontId="3" fillId="0" borderId="0" xfId="0" applyFont="1"/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/>
    </xf>
    <xf numFmtId="0" fontId="2" fillId="33" borderId="0" xfId="0" applyFont="1" applyFill="1"/>
    <xf numFmtId="0" fontId="3" fillId="33" borderId="0" xfId="0" applyFont="1" applyFill="1"/>
    <xf numFmtId="165" fontId="3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0" fillId="0" borderId="0" xfId="0"/>
    <xf numFmtId="0" fontId="3" fillId="0" borderId="0" xfId="0" applyFont="1"/>
    <xf numFmtId="0" fontId="25" fillId="0" borderId="0" xfId="42"/>
    <xf numFmtId="0" fontId="28" fillId="0" borderId="0" xfId="50" applyFont="1"/>
    <xf numFmtId="0" fontId="28" fillId="0" borderId="0" xfId="42" applyFont="1"/>
    <xf numFmtId="0" fontId="9" fillId="33" borderId="0" xfId="48" applyFont="1" applyFill="1"/>
    <xf numFmtId="0" fontId="8" fillId="33" borderId="0" xfId="48" applyFont="1" applyFill="1"/>
    <xf numFmtId="0" fontId="28" fillId="33" borderId="0" xfId="51" applyFont="1" applyFill="1"/>
    <xf numFmtId="165" fontId="26" fillId="0" borderId="0" xfId="51" applyNumberFormat="1" applyFont="1" applyAlignment="1">
      <alignment horizontal="center"/>
    </xf>
    <xf numFmtId="165" fontId="28" fillId="0" borderId="0" xfId="51" applyNumberFormat="1" applyFont="1"/>
    <xf numFmtId="2" fontId="28" fillId="33" borderId="0" xfId="51" applyNumberFormat="1" applyFont="1" applyFill="1" applyAlignment="1">
      <alignment horizontal="center"/>
    </xf>
    <xf numFmtId="2" fontId="26" fillId="33" borderId="0" xfId="51" applyNumberFormat="1" applyFont="1" applyFill="1" applyAlignment="1">
      <alignment horizontal="center"/>
    </xf>
    <xf numFmtId="0" fontId="28" fillId="0" borderId="0" xfId="75" applyFont="1" applyFill="1"/>
    <xf numFmtId="0" fontId="26" fillId="0" borderId="0" xfId="75" applyFont="1" applyFill="1"/>
    <xf numFmtId="0" fontId="28" fillId="0" borderId="0" xfId="75" applyFont="1" applyFill="1" applyAlignment="1">
      <alignment horizontal="left"/>
    </xf>
    <xf numFmtId="1" fontId="28" fillId="0" borderId="0" xfId="75" applyNumberFormat="1" applyFont="1" applyFill="1" applyAlignment="1">
      <alignment horizontal="left"/>
    </xf>
    <xf numFmtId="165" fontId="28" fillId="0" borderId="0" xfId="67" applyNumberFormat="1" applyFont="1" applyFill="1"/>
    <xf numFmtId="165" fontId="26" fillId="0" borderId="0" xfId="67" applyNumberFormat="1" applyFont="1" applyFill="1"/>
    <xf numFmtId="0" fontId="28" fillId="0" borderId="0" xfId="51" applyFont="1" applyFill="1"/>
    <xf numFmtId="1" fontId="28" fillId="0" borderId="0" xfId="67" applyNumberFormat="1" applyFont="1" applyFill="1" applyAlignment="1">
      <alignment horizontal="center"/>
    </xf>
    <xf numFmtId="165" fontId="35" fillId="0" borderId="0" xfId="67" applyNumberFormat="1" applyFont="1" applyFill="1"/>
    <xf numFmtId="165" fontId="28" fillId="0" borderId="0" xfId="67" applyNumberFormat="1" applyFont="1" applyFill="1" applyAlignment="1">
      <alignment horizontal="right"/>
    </xf>
    <xf numFmtId="165" fontId="3" fillId="0" borderId="0" xfId="0" applyNumberFormat="1" applyFont="1"/>
    <xf numFmtId="165" fontId="28" fillId="0" borderId="0" xfId="75" applyNumberFormat="1" applyFont="1" applyFill="1" applyAlignment="1">
      <alignment horizontal="left"/>
    </xf>
    <xf numFmtId="1" fontId="35" fillId="0" borderId="0" xfId="67" applyNumberFormat="1" applyFont="1" applyFill="1" applyAlignment="1">
      <alignment horizontal="center"/>
    </xf>
    <xf numFmtId="165" fontId="26" fillId="0" borderId="0" xfId="67" applyNumberFormat="1" applyFont="1" applyFill="1" applyAlignment="1">
      <alignment horizontal="right"/>
    </xf>
    <xf numFmtId="165" fontId="28" fillId="0" borderId="0" xfId="67" quotePrefix="1" applyNumberFormat="1" applyFont="1" applyFill="1" applyAlignment="1">
      <alignment horizontal="right"/>
    </xf>
    <xf numFmtId="166" fontId="2" fillId="0" borderId="0" xfId="0" applyNumberFormat="1" applyFont="1"/>
    <xf numFmtId="166" fontId="3" fillId="0" borderId="0" xfId="0" applyNumberFormat="1" applyFont="1"/>
    <xf numFmtId="165" fontId="36" fillId="0" borderId="0" xfId="51" applyNumberFormat="1" applyFont="1"/>
    <xf numFmtId="166" fontId="37" fillId="0" borderId="0" xfId="0" applyNumberFormat="1" applyFont="1"/>
    <xf numFmtId="166" fontId="26" fillId="0" borderId="0" xfId="51" applyNumberFormat="1" applyFont="1" applyAlignment="1">
      <alignment horizontal="center"/>
    </xf>
    <xf numFmtId="166" fontId="28" fillId="0" borderId="0" xfId="51" applyNumberFormat="1" applyFont="1"/>
    <xf numFmtId="166" fontId="36" fillId="0" borderId="0" xfId="51" applyNumberFormat="1" applyFont="1"/>
    <xf numFmtId="166" fontId="0" fillId="0" borderId="0" xfId="0" applyNumberFormat="1"/>
    <xf numFmtId="166" fontId="28" fillId="0" borderId="0" xfId="42" applyNumberFormat="1" applyFont="1" applyAlignment="1">
      <alignment horizontal="left"/>
    </xf>
    <xf numFmtId="0" fontId="26" fillId="0" borderId="0" xfId="75" applyFont="1" applyFill="1" applyAlignment="1">
      <alignment horizontal="left"/>
    </xf>
    <xf numFmtId="0" fontId="26" fillId="0" borderId="0" xfId="42" applyFont="1"/>
    <xf numFmtId="166" fontId="26" fillId="0" borderId="0" xfId="67" applyNumberFormat="1" applyFont="1" applyFill="1"/>
    <xf numFmtId="166" fontId="28" fillId="0" borderId="0" xfId="67" applyNumberFormat="1" applyFont="1" applyFill="1"/>
    <xf numFmtId="165" fontId="26" fillId="0" borderId="0" xfId="51" applyNumberFormat="1" applyFont="1"/>
    <xf numFmtId="164" fontId="26" fillId="0" borderId="0" xfId="67" applyNumberFormat="1" applyFont="1" applyFill="1"/>
    <xf numFmtId="164" fontId="28" fillId="0" borderId="0" xfId="67" applyNumberFormat="1" applyFont="1" applyFill="1"/>
    <xf numFmtId="164" fontId="0" fillId="0" borderId="0" xfId="0" applyNumberForma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165" fontId="8" fillId="0" borderId="0" xfId="0" applyNumberFormat="1" applyFont="1"/>
    <xf numFmtId="166" fontId="9" fillId="0" borderId="0" xfId="0" applyNumberFormat="1" applyFont="1"/>
    <xf numFmtId="166" fontId="8" fillId="0" borderId="0" xfId="0" applyNumberFormat="1" applyFont="1"/>
    <xf numFmtId="0" fontId="2" fillId="0" borderId="0" xfId="0" applyFont="1"/>
    <xf numFmtId="0" fontId="23" fillId="0" borderId="0" xfId="0" applyFont="1"/>
    <xf numFmtId="0" fontId="3" fillId="0" borderId="0" xfId="0" applyFont="1" applyAlignment="1">
      <alignment horizontal="justify"/>
    </xf>
    <xf numFmtId="0" fontId="40" fillId="0" borderId="10" xfId="0" applyFont="1" applyBorder="1"/>
    <xf numFmtId="0" fontId="40" fillId="0" borderId="11" xfId="0" applyFont="1" applyBorder="1"/>
    <xf numFmtId="0" fontId="40" fillId="34" borderId="12" xfId="0" applyFont="1" applyFill="1" applyBorder="1"/>
    <xf numFmtId="0" fontId="38" fillId="34" borderId="13" xfId="0" applyFont="1" applyFill="1" applyBorder="1"/>
    <xf numFmtId="0" fontId="40" fillId="34" borderId="13" xfId="0" applyFont="1" applyFill="1" applyBorder="1"/>
    <xf numFmtId="0" fontId="40" fillId="0" borderId="12" xfId="0" applyFont="1" applyBorder="1"/>
    <xf numFmtId="0" fontId="38" fillId="0" borderId="13" xfId="0" applyFont="1" applyBorder="1"/>
    <xf numFmtId="0" fontId="41" fillId="0" borderId="12" xfId="0" applyFont="1" applyBorder="1"/>
    <xf numFmtId="0" fontId="41" fillId="0" borderId="13" xfId="0" applyFont="1" applyBorder="1"/>
    <xf numFmtId="0" fontId="3" fillId="0" borderId="13" xfId="0" applyFont="1" applyBorder="1"/>
    <xf numFmtId="0" fontId="41" fillId="34" borderId="12" xfId="0" applyFont="1" applyFill="1" applyBorder="1"/>
    <xf numFmtId="0" fontId="41" fillId="34" borderId="13" xfId="0" applyFont="1" applyFill="1" applyBorder="1"/>
    <xf numFmtId="0" fontId="41" fillId="0" borderId="14" xfId="0" applyFont="1" applyBorder="1"/>
    <xf numFmtId="0" fontId="41" fillId="0" borderId="15" xfId="0" applyFont="1" applyBorder="1"/>
    <xf numFmtId="0" fontId="41" fillId="0" borderId="13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40" fillId="0" borderId="16" xfId="0" applyFont="1" applyBorder="1" applyAlignment="1">
      <alignment horizontal="right"/>
    </xf>
    <xf numFmtId="0" fontId="40" fillId="0" borderId="16" xfId="0" applyFont="1" applyBorder="1" applyAlignment="1">
      <alignment horizontal="right" vertical="top" wrapText="1"/>
    </xf>
    <xf numFmtId="0" fontId="38" fillId="0" borderId="11" xfId="0" applyFont="1" applyBorder="1"/>
    <xf numFmtId="0" fontId="38" fillId="34" borderId="17" xfId="0" applyFont="1" applyFill="1" applyBorder="1"/>
    <xf numFmtId="0" fontId="40" fillId="34" borderId="17" xfId="0" applyFont="1" applyFill="1" applyBorder="1" applyAlignment="1">
      <alignment horizontal="right" vertical="top" wrapText="1"/>
    </xf>
    <xf numFmtId="0" fontId="40" fillId="0" borderId="17" xfId="0" applyFont="1" applyBorder="1" applyAlignment="1">
      <alignment horizontal="right"/>
    </xf>
    <xf numFmtId="0" fontId="40" fillId="0" borderId="17" xfId="0" applyFont="1" applyBorder="1" applyAlignment="1">
      <alignment horizontal="right" vertical="top" wrapText="1"/>
    </xf>
    <xf numFmtId="0" fontId="41" fillId="0" borderId="17" xfId="0" applyFont="1" applyBorder="1" applyAlignment="1">
      <alignment horizontal="right"/>
    </xf>
    <xf numFmtId="0" fontId="41" fillId="0" borderId="17" xfId="0" applyFont="1" applyBorder="1" applyAlignment="1">
      <alignment horizontal="right" wrapText="1"/>
    </xf>
    <xf numFmtId="0" fontId="41" fillId="0" borderId="17" xfId="0" applyFont="1" applyBorder="1" applyAlignment="1">
      <alignment horizontal="right" vertical="top" wrapText="1"/>
    </xf>
    <xf numFmtId="0" fontId="41" fillId="0" borderId="17" xfId="0" applyFont="1" applyBorder="1" applyAlignment="1">
      <alignment horizontal="center" vertical="top" wrapText="1"/>
    </xf>
    <xf numFmtId="0" fontId="41" fillId="34" borderId="17" xfId="0" applyFont="1" applyFill="1" applyBorder="1" applyAlignment="1">
      <alignment horizontal="right" vertical="top" wrapText="1"/>
    </xf>
    <xf numFmtId="0" fontId="41" fillId="0" borderId="18" xfId="0" applyFont="1" applyBorder="1" applyAlignment="1">
      <alignment horizontal="right"/>
    </xf>
    <xf numFmtId="0" fontId="41" fillId="0" borderId="18" xfId="0" applyFont="1" applyBorder="1" applyAlignment="1">
      <alignment horizontal="right" vertical="top" wrapText="1"/>
    </xf>
    <xf numFmtId="0" fontId="38" fillId="0" borderId="15" xfId="0" applyFont="1" applyBorder="1"/>
    <xf numFmtId="0" fontId="40" fillId="0" borderId="16" xfId="0" applyFont="1" applyBorder="1" applyAlignment="1">
      <alignment vertical="top" wrapText="1"/>
    </xf>
    <xf numFmtId="0" fontId="40" fillId="34" borderId="17" xfId="0" applyFont="1" applyFill="1" applyBorder="1" applyAlignment="1">
      <alignment vertical="top" wrapText="1"/>
    </xf>
    <xf numFmtId="10" fontId="41" fillId="0" borderId="17" xfId="0" applyNumberFormat="1" applyFont="1" applyBorder="1" applyAlignment="1">
      <alignment horizontal="right"/>
    </xf>
    <xf numFmtId="10" fontId="41" fillId="0" borderId="17" xfId="0" applyNumberFormat="1" applyFont="1" applyBorder="1" applyAlignment="1">
      <alignment horizontal="right" vertical="top" wrapText="1"/>
    </xf>
    <xf numFmtId="0" fontId="38" fillId="0" borderId="17" xfId="0" applyFont="1" applyBorder="1"/>
    <xf numFmtId="0" fontId="41" fillId="34" borderId="17" xfId="0" applyFont="1" applyFill="1" applyBorder="1" applyAlignment="1">
      <alignment horizontal="right" wrapText="1"/>
    </xf>
    <xf numFmtId="9" fontId="41" fillId="0" borderId="17" xfId="0" applyNumberFormat="1" applyFont="1" applyBorder="1" applyAlignment="1">
      <alignment horizontal="right"/>
    </xf>
    <xf numFmtId="9" fontId="41" fillId="0" borderId="17" xfId="0" applyNumberFormat="1" applyFont="1" applyBorder="1" applyAlignment="1">
      <alignment horizontal="right" wrapText="1"/>
    </xf>
    <xf numFmtId="0" fontId="3" fillId="0" borderId="17" xfId="0" applyFont="1" applyBorder="1" applyAlignment="1">
      <alignment horizontal="right" vertical="top"/>
    </xf>
    <xf numFmtId="0" fontId="3" fillId="0" borderId="17" xfId="0" applyFont="1" applyBorder="1" applyAlignment="1">
      <alignment horizontal="right" vertical="top" wrapText="1"/>
    </xf>
    <xf numFmtId="9" fontId="41" fillId="0" borderId="17" xfId="0" applyNumberFormat="1" applyFont="1" applyBorder="1" applyAlignment="1">
      <alignment horizontal="right" vertical="top" wrapText="1"/>
    </xf>
    <xf numFmtId="165" fontId="9" fillId="0" borderId="0" xfId="0" applyNumberFormat="1" applyFont="1"/>
    <xf numFmtId="0" fontId="43" fillId="0" borderId="0" xfId="0" applyFont="1"/>
  </cellXfs>
  <cellStyles count="95">
    <cellStyle name="20% - Accent1 2" xfId="18"/>
    <cellStyle name="20% - Accent2 2" xfId="22"/>
    <cellStyle name="20% - Accent3 2" xfId="26"/>
    <cellStyle name="20% - Accent4 2" xfId="30"/>
    <cellStyle name="20% - Accent5 2" xfId="34"/>
    <cellStyle name="20% - Accent6 2" xfId="38"/>
    <cellStyle name="40% - Accent1 2" xfId="19"/>
    <cellStyle name="40% - Accent2 2" xfId="23"/>
    <cellStyle name="40% - Accent3 2" xfId="27"/>
    <cellStyle name="40% - Accent4 2" xfId="31"/>
    <cellStyle name="40% - Accent5 2" xfId="35"/>
    <cellStyle name="40% - Accent6 2" xfId="39"/>
    <cellStyle name="60% - Accent1 2" xfId="20"/>
    <cellStyle name="60% - Accent2 2" xfId="24"/>
    <cellStyle name="60% - Accent3 2" xfId="28"/>
    <cellStyle name="60% - Accent4 2" xfId="32"/>
    <cellStyle name="60% - Accent5 2" xfId="36"/>
    <cellStyle name="60% - Accent6 2" xfId="40"/>
    <cellStyle name="Accent1 2" xfId="17"/>
    <cellStyle name="Accent2 2" xfId="21"/>
    <cellStyle name="Accent3 2" xfId="25"/>
    <cellStyle name="Accent4 2" xfId="29"/>
    <cellStyle name="Accent5 2" xfId="33"/>
    <cellStyle name="Accent6 2" xfId="37"/>
    <cellStyle name="Bad 2" xfId="7"/>
    <cellStyle name="Calculation 2" xfId="11"/>
    <cellStyle name="Check Cell 2" xfId="13"/>
    <cellStyle name="Explanatory Text 2" xfId="15"/>
    <cellStyle name="Good 2" xfId="6"/>
    <cellStyle name="Heading 1 2" xfId="2"/>
    <cellStyle name="Heading 2 2" xfId="3"/>
    <cellStyle name="Heading 3 2" xfId="4"/>
    <cellStyle name="Heading 4 2" xfId="5"/>
    <cellStyle name="Input 2" xfId="9"/>
    <cellStyle name="Linked Cell 2" xfId="12"/>
    <cellStyle name="Neutral 2" xfId="8"/>
    <cellStyle name="Normal" xfId="0" builtinId="0"/>
    <cellStyle name="Normal 2" xfId="41"/>
    <cellStyle name="Normal 2 2" xfId="42"/>
    <cellStyle name="Normal 2 2 2" xfId="44"/>
    <cellStyle name="Normal 2 2 2 2" xfId="48"/>
    <cellStyle name="Normal 2 2 2 2 2" xfId="47"/>
    <cellStyle name="Normal 2 2 2 2 2 2" xfId="56"/>
    <cellStyle name="Normal 2 2 2 2 2 2 2" xfId="58"/>
    <cellStyle name="Normal 2 2 2 2 2 2 2 2" xfId="63"/>
    <cellStyle name="Normal 2 2 2 2 2 2 2 2 2" xfId="68"/>
    <cellStyle name="Normal 2 2 2 2 2 2 2 2 2 2" xfId="70"/>
    <cellStyle name="Normal 2 2 2 2 2 3" xfId="94"/>
    <cellStyle name="Normal 2 2 2 2 2 4" xfId="89"/>
    <cellStyle name="Normal 2 2 2 2 3" xfId="87"/>
    <cellStyle name="Normal 2 2 2 2 4" xfId="93"/>
    <cellStyle name="Normal 2 2 2 2 5" xfId="53"/>
    <cellStyle name="Normal 2 2 2 3" xfId="78"/>
    <cellStyle name="Normal 2 2 2 4" xfId="86"/>
    <cellStyle name="Normal 2 2 2 5" xfId="92"/>
    <cellStyle name="Normal 2 2 2 6" xfId="55"/>
    <cellStyle name="Normal 2 2 3" xfId="77"/>
    <cellStyle name="Normal 2 2 4" xfId="85"/>
    <cellStyle name="Normal 2 2 5" xfId="91"/>
    <cellStyle name="Normal 2 2 6" xfId="88"/>
    <cellStyle name="Normal 2 3" xfId="49"/>
    <cellStyle name="Normal 2 3 2" xfId="64"/>
    <cellStyle name="Normal 2 3 2 2" xfId="67"/>
    <cellStyle name="Normal 2 4" xfId="76"/>
    <cellStyle name="Normal 2 5" xfId="84"/>
    <cellStyle name="Normal 2 6" xfId="90"/>
    <cellStyle name="Normal 2 7" xfId="54"/>
    <cellStyle name="Normal 3" xfId="43"/>
    <cellStyle name="Normal 3 2" xfId="45"/>
    <cellStyle name="Normal 3 2 2" xfId="50"/>
    <cellStyle name="Normal 3 2 2 2" xfId="60"/>
    <cellStyle name="Normal 3 2 2 2 2" xfId="62"/>
    <cellStyle name="Normal 3 2 2 2 2 2" xfId="69"/>
    <cellStyle name="Normal 3 2 2 2 2 2 2" xfId="71"/>
    <cellStyle name="Normal 3 2 2 3" xfId="81"/>
    <cellStyle name="Normal 3 2 3" xfId="74"/>
    <cellStyle name="Normal 3 2 4" xfId="80"/>
    <cellStyle name="Normal 3 3" xfId="65"/>
    <cellStyle name="Normal 3 4" xfId="79"/>
    <cellStyle name="Normal 4" xfId="46"/>
    <cellStyle name="Normal 4 2" xfId="57"/>
    <cellStyle name="Normal 4 2 2" xfId="66"/>
    <cellStyle name="Normal 4 2 2 2" xfId="73"/>
    <cellStyle name="Normal 4 3" xfId="82"/>
    <cellStyle name="Normal 5" xfId="72"/>
    <cellStyle name="Normal 6" xfId="75"/>
    <cellStyle name="Normal 7" xfId="51"/>
    <cellStyle name="Normal 8" xfId="52"/>
    <cellStyle name="Note 2" xfId="59"/>
    <cellStyle name="Note 3" xfId="61"/>
    <cellStyle name="Output 2" xfId="10"/>
    <cellStyle name="Standard_I1-BE-WA" xfId="83"/>
    <cellStyle name="Title" xfId="1" builtinId="15" customBuiltin="1"/>
    <cellStyle name="Total 2" xfId="16"/>
    <cellStyle name="Warning Text 2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625866478228693"/>
          <c:y val="0.13589200769633022"/>
          <c:w val="0.84385529533167425"/>
          <c:h val="0.71814963168288837"/>
        </c:manualLayout>
      </c:layout>
      <c:scatterChart>
        <c:scatterStyle val="lineMarker"/>
        <c:ser>
          <c:idx val="0"/>
          <c:order val="0"/>
          <c:tx>
            <c:v>TimeSeries</c:v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Data!$A$2:$A$200</c:f>
              <c:numCache>
                <c:formatCode>0.000000</c:formatCode>
                <c:ptCount val="199"/>
                <c:pt idx="0">
                  <c:v>1.5778449999999999</c:v>
                </c:pt>
                <c:pt idx="1">
                  <c:v>4.7335349999999998</c:v>
                </c:pt>
                <c:pt idx="2">
                  <c:v>7.8892249999999997</c:v>
                </c:pt>
                <c:pt idx="3">
                  <c:v>11.044915</c:v>
                </c:pt>
                <c:pt idx="4">
                  <c:v>14.200604999999999</c:v>
                </c:pt>
                <c:pt idx="5">
                  <c:v>17.356294999999999</c:v>
                </c:pt>
                <c:pt idx="6">
                  <c:v>20.511984999999999</c:v>
                </c:pt>
                <c:pt idx="7">
                  <c:v>23.667674999999999</c:v>
                </c:pt>
                <c:pt idx="8">
                  <c:v>26.823364999999999</c:v>
                </c:pt>
                <c:pt idx="9">
                  <c:v>29.979054999999999</c:v>
                </c:pt>
                <c:pt idx="10">
                  <c:v>33.134745000000002</c:v>
                </c:pt>
                <c:pt idx="11">
                  <c:v>36.290435000000002</c:v>
                </c:pt>
                <c:pt idx="12">
                  <c:v>39.446125000000002</c:v>
                </c:pt>
                <c:pt idx="13">
                  <c:v>42.601815000000002</c:v>
                </c:pt>
                <c:pt idx="14">
                  <c:v>45.757505000000002</c:v>
                </c:pt>
                <c:pt idx="15">
                  <c:v>48.913195000000002</c:v>
                </c:pt>
                <c:pt idx="16">
                  <c:v>52.068885000000002</c:v>
                </c:pt>
                <c:pt idx="17">
                  <c:v>55.224575000000002</c:v>
                </c:pt>
                <c:pt idx="18">
                  <c:v>58.380265000000001</c:v>
                </c:pt>
                <c:pt idx="19">
                  <c:v>61.535955000000001</c:v>
                </c:pt>
                <c:pt idx="20">
                  <c:v>64.691644999999994</c:v>
                </c:pt>
                <c:pt idx="21">
                  <c:v>67.847335000000001</c:v>
                </c:pt>
                <c:pt idx="22">
                  <c:v>71.003024999999994</c:v>
                </c:pt>
                <c:pt idx="23">
                  <c:v>74.158715000000001</c:v>
                </c:pt>
                <c:pt idx="24">
                  <c:v>77.314404999999994</c:v>
                </c:pt>
                <c:pt idx="25">
                  <c:v>80.470095000000001</c:v>
                </c:pt>
                <c:pt idx="26">
                  <c:v>83.625784999999993</c:v>
                </c:pt>
                <c:pt idx="27">
                  <c:v>86.781475</c:v>
                </c:pt>
                <c:pt idx="28">
                  <c:v>89.937164999999993</c:v>
                </c:pt>
                <c:pt idx="29">
                  <c:v>93.092855</c:v>
                </c:pt>
                <c:pt idx="30">
                  <c:v>96.248544999999993</c:v>
                </c:pt>
                <c:pt idx="31">
                  <c:v>99.404235</c:v>
                </c:pt>
                <c:pt idx="32">
                  <c:v>102.55992500000001</c:v>
                </c:pt>
                <c:pt idx="33">
                  <c:v>105.715615</c:v>
                </c:pt>
                <c:pt idx="34">
                  <c:v>108.87130500000001</c:v>
                </c:pt>
                <c:pt idx="35">
                  <c:v>112.026995</c:v>
                </c:pt>
                <c:pt idx="36">
                  <c:v>115.18268500000001</c:v>
                </c:pt>
                <c:pt idx="37">
                  <c:v>118.338375</c:v>
                </c:pt>
                <c:pt idx="38">
                  <c:v>121.49406500000001</c:v>
                </c:pt>
                <c:pt idx="39">
                  <c:v>124.649755</c:v>
                </c:pt>
                <c:pt idx="40">
                  <c:v>127.80544500000001</c:v>
                </c:pt>
                <c:pt idx="41">
                  <c:v>130.96113500000001</c:v>
                </c:pt>
                <c:pt idx="42">
                  <c:v>134.11682500000001</c:v>
                </c:pt>
                <c:pt idx="43">
                  <c:v>137.272515</c:v>
                </c:pt>
                <c:pt idx="44">
                  <c:v>140.42820499999999</c:v>
                </c:pt>
              </c:numCache>
            </c:numRef>
          </c:xVal>
          <c:yVal>
            <c:numRef>
              <c:f>Data!$D$2:$D$200</c:f>
              <c:numCache>
                <c:formatCode>0.000000</c:formatCode>
                <c:ptCount val="199"/>
                <c:pt idx="0">
                  <c:v>6.3636999999999999E-2</c:v>
                </c:pt>
                <c:pt idx="1">
                  <c:v>7.0049E-2</c:v>
                </c:pt>
                <c:pt idx="2">
                  <c:v>7.6609999999999998E-2</c:v>
                </c:pt>
                <c:pt idx="3">
                  <c:v>7.6533000000000004E-2</c:v>
                </c:pt>
                <c:pt idx="4">
                  <c:v>7.6867000000000005E-2</c:v>
                </c:pt>
                <c:pt idx="5">
                  <c:v>7.6012999999999997E-2</c:v>
                </c:pt>
                <c:pt idx="6">
                  <c:v>7.1079000000000003E-2</c:v>
                </c:pt>
                <c:pt idx="7">
                  <c:v>7.0690000000000003E-2</c:v>
                </c:pt>
                <c:pt idx="8">
                  <c:v>7.4271000000000004E-2</c:v>
                </c:pt>
                <c:pt idx="9">
                  <c:v>6.9331000000000004E-2</c:v>
                </c:pt>
                <c:pt idx="10">
                  <c:v>6.6354999999999997E-2</c:v>
                </c:pt>
                <c:pt idx="11">
                  <c:v>7.4064000000000005E-2</c:v>
                </c:pt>
                <c:pt idx="12">
                  <c:v>7.6900999999999997E-2</c:v>
                </c:pt>
                <c:pt idx="13">
                  <c:v>8.1219E-2</c:v>
                </c:pt>
                <c:pt idx="14">
                  <c:v>8.1805000000000003E-2</c:v>
                </c:pt>
                <c:pt idx="15">
                  <c:v>7.6364000000000001E-2</c:v>
                </c:pt>
                <c:pt idx="16">
                  <c:v>7.7759999999999996E-2</c:v>
                </c:pt>
                <c:pt idx="17">
                  <c:v>7.2168999999999997E-2</c:v>
                </c:pt>
                <c:pt idx="18">
                  <c:v>6.6545999999999994E-2</c:v>
                </c:pt>
                <c:pt idx="19">
                  <c:v>7.0620000000000002E-2</c:v>
                </c:pt>
                <c:pt idx="20">
                  <c:v>7.2359000000000007E-2</c:v>
                </c:pt>
                <c:pt idx="21">
                  <c:v>7.5583999999999998E-2</c:v>
                </c:pt>
                <c:pt idx="22">
                  <c:v>7.7670000000000003E-2</c:v>
                </c:pt>
                <c:pt idx="23">
                  <c:v>7.2883000000000003E-2</c:v>
                </c:pt>
                <c:pt idx="24">
                  <c:v>7.2801000000000005E-2</c:v>
                </c:pt>
                <c:pt idx="25">
                  <c:v>7.6464000000000004E-2</c:v>
                </c:pt>
                <c:pt idx="26">
                  <c:v>7.2131000000000001E-2</c:v>
                </c:pt>
                <c:pt idx="27">
                  <c:v>6.8130999999999997E-2</c:v>
                </c:pt>
                <c:pt idx="28">
                  <c:v>7.0607000000000003E-2</c:v>
                </c:pt>
                <c:pt idx="29">
                  <c:v>6.9065000000000001E-2</c:v>
                </c:pt>
                <c:pt idx="30">
                  <c:v>7.3094000000000006E-2</c:v>
                </c:pt>
                <c:pt idx="31">
                  <c:v>7.3968999999999993E-2</c:v>
                </c:pt>
                <c:pt idx="32">
                  <c:v>7.1028999999999995E-2</c:v>
                </c:pt>
                <c:pt idx="33">
                  <c:v>7.5637999999999997E-2</c:v>
                </c:pt>
                <c:pt idx="34">
                  <c:v>7.1403999999999995E-2</c:v>
                </c:pt>
                <c:pt idx="35">
                  <c:v>7.0447999999999997E-2</c:v>
                </c:pt>
                <c:pt idx="36">
                  <c:v>7.4493000000000004E-2</c:v>
                </c:pt>
                <c:pt idx="37">
                  <c:v>6.9068000000000004E-2</c:v>
                </c:pt>
                <c:pt idx="38">
                  <c:v>7.7549000000000007E-2</c:v>
                </c:pt>
                <c:pt idx="39">
                  <c:v>7.8453999999999996E-2</c:v>
                </c:pt>
                <c:pt idx="40">
                  <c:v>7.6994000000000007E-2</c:v>
                </c:pt>
                <c:pt idx="41">
                  <c:v>8.2534999999999997E-2</c:v>
                </c:pt>
                <c:pt idx="42">
                  <c:v>7.6617000000000005E-2</c:v>
                </c:pt>
                <c:pt idx="43">
                  <c:v>7.3974999999999999E-2</c:v>
                </c:pt>
                <c:pt idx="44">
                  <c:v>7.6924000000000006E-2</c:v>
                </c:pt>
              </c:numCache>
            </c:numRef>
          </c:yVal>
        </c:ser>
        <c:ser>
          <c:idx val="1"/>
          <c:order val="1"/>
          <c:tx>
            <c:v>Model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Data!$AH$2:$AH$1000</c:f>
              <c:numCache>
                <c:formatCode>0.000</c:formatCode>
                <c:ptCount val="999"/>
                <c:pt idx="0">
                  <c:v>-71</c:v>
                </c:pt>
                <c:pt idx="1">
                  <c:v>-70.635000000000005</c:v>
                </c:pt>
                <c:pt idx="2">
                  <c:v>-70.27000000000001</c:v>
                </c:pt>
                <c:pt idx="3">
                  <c:v>-69.905000000000015</c:v>
                </c:pt>
                <c:pt idx="4">
                  <c:v>-69.54000000000002</c:v>
                </c:pt>
                <c:pt idx="5">
                  <c:v>-69.175000000000026</c:v>
                </c:pt>
                <c:pt idx="6">
                  <c:v>-68.810000000000031</c:v>
                </c:pt>
                <c:pt idx="7">
                  <c:v>-68.445000000000036</c:v>
                </c:pt>
                <c:pt idx="8">
                  <c:v>-68.080000000000041</c:v>
                </c:pt>
                <c:pt idx="9">
                  <c:v>-67.715000000000046</c:v>
                </c:pt>
                <c:pt idx="10">
                  <c:v>-67.350000000000051</c:v>
                </c:pt>
                <c:pt idx="11">
                  <c:v>-66.985000000000056</c:v>
                </c:pt>
                <c:pt idx="12">
                  <c:v>-66.620000000000061</c:v>
                </c:pt>
                <c:pt idx="13">
                  <c:v>-66.255000000000067</c:v>
                </c:pt>
                <c:pt idx="14">
                  <c:v>-65.890000000000072</c:v>
                </c:pt>
                <c:pt idx="15">
                  <c:v>-65.525000000000077</c:v>
                </c:pt>
                <c:pt idx="16">
                  <c:v>-65.160000000000082</c:v>
                </c:pt>
                <c:pt idx="17">
                  <c:v>-64.795000000000087</c:v>
                </c:pt>
                <c:pt idx="18">
                  <c:v>-64.430000000000092</c:v>
                </c:pt>
                <c:pt idx="19">
                  <c:v>-64.065000000000097</c:v>
                </c:pt>
                <c:pt idx="20">
                  <c:v>-63.700000000000095</c:v>
                </c:pt>
                <c:pt idx="21">
                  <c:v>-63.335000000000093</c:v>
                </c:pt>
                <c:pt idx="22">
                  <c:v>-62.970000000000091</c:v>
                </c:pt>
                <c:pt idx="23">
                  <c:v>-62.605000000000089</c:v>
                </c:pt>
                <c:pt idx="24">
                  <c:v>-62.240000000000087</c:v>
                </c:pt>
                <c:pt idx="25">
                  <c:v>-61.875000000000085</c:v>
                </c:pt>
                <c:pt idx="26">
                  <c:v>-61.510000000000083</c:v>
                </c:pt>
                <c:pt idx="27">
                  <c:v>-61.145000000000081</c:v>
                </c:pt>
                <c:pt idx="28">
                  <c:v>-60.780000000000079</c:v>
                </c:pt>
                <c:pt idx="29">
                  <c:v>-60.415000000000077</c:v>
                </c:pt>
                <c:pt idx="30">
                  <c:v>-60.050000000000075</c:v>
                </c:pt>
                <c:pt idx="31">
                  <c:v>-59.685000000000073</c:v>
                </c:pt>
                <c:pt idx="32">
                  <c:v>-59.320000000000071</c:v>
                </c:pt>
                <c:pt idx="33">
                  <c:v>-58.955000000000069</c:v>
                </c:pt>
                <c:pt idx="34">
                  <c:v>-58.590000000000067</c:v>
                </c:pt>
                <c:pt idx="35">
                  <c:v>-58.225000000000065</c:v>
                </c:pt>
                <c:pt idx="36">
                  <c:v>-57.860000000000063</c:v>
                </c:pt>
                <c:pt idx="37">
                  <c:v>-57.495000000000061</c:v>
                </c:pt>
                <c:pt idx="38">
                  <c:v>-57.130000000000059</c:v>
                </c:pt>
                <c:pt idx="39">
                  <c:v>-56.765000000000057</c:v>
                </c:pt>
                <c:pt idx="40">
                  <c:v>-56.400000000000055</c:v>
                </c:pt>
                <c:pt idx="41">
                  <c:v>-56.035000000000053</c:v>
                </c:pt>
                <c:pt idx="42">
                  <c:v>-55.670000000000051</c:v>
                </c:pt>
                <c:pt idx="43">
                  <c:v>-55.305000000000049</c:v>
                </c:pt>
                <c:pt idx="44">
                  <c:v>-54.940000000000047</c:v>
                </c:pt>
                <c:pt idx="45">
                  <c:v>-54.575000000000045</c:v>
                </c:pt>
                <c:pt idx="46">
                  <c:v>-54.210000000000043</c:v>
                </c:pt>
                <c:pt idx="47">
                  <c:v>-53.845000000000041</c:v>
                </c:pt>
                <c:pt idx="48">
                  <c:v>-53.48000000000004</c:v>
                </c:pt>
                <c:pt idx="49">
                  <c:v>-53.115000000000038</c:v>
                </c:pt>
                <c:pt idx="50">
                  <c:v>-52.750000000000036</c:v>
                </c:pt>
                <c:pt idx="51">
                  <c:v>-52.385000000000034</c:v>
                </c:pt>
                <c:pt idx="52">
                  <c:v>-52.020000000000032</c:v>
                </c:pt>
                <c:pt idx="53">
                  <c:v>-51.65500000000003</c:v>
                </c:pt>
                <c:pt idx="54">
                  <c:v>-51.290000000000028</c:v>
                </c:pt>
                <c:pt idx="55">
                  <c:v>-50.925000000000026</c:v>
                </c:pt>
                <c:pt idx="56">
                  <c:v>-50.560000000000024</c:v>
                </c:pt>
                <c:pt idx="57">
                  <c:v>-50.195000000000022</c:v>
                </c:pt>
                <c:pt idx="58">
                  <c:v>-49.83000000000002</c:v>
                </c:pt>
                <c:pt idx="59">
                  <c:v>-49.465000000000018</c:v>
                </c:pt>
                <c:pt idx="60">
                  <c:v>-49.100000000000016</c:v>
                </c:pt>
                <c:pt idx="61">
                  <c:v>-48.735000000000014</c:v>
                </c:pt>
                <c:pt idx="62">
                  <c:v>-48.370000000000012</c:v>
                </c:pt>
                <c:pt idx="63">
                  <c:v>-48.00500000000001</c:v>
                </c:pt>
                <c:pt idx="64">
                  <c:v>-47.640000000000008</c:v>
                </c:pt>
                <c:pt idx="65">
                  <c:v>-47.275000000000006</c:v>
                </c:pt>
                <c:pt idx="66">
                  <c:v>-46.910000000000004</c:v>
                </c:pt>
                <c:pt idx="67">
                  <c:v>-46.545000000000002</c:v>
                </c:pt>
                <c:pt idx="68">
                  <c:v>-46.18</c:v>
                </c:pt>
                <c:pt idx="69">
                  <c:v>-45.814999999999998</c:v>
                </c:pt>
                <c:pt idx="70">
                  <c:v>-45.449999999999996</c:v>
                </c:pt>
                <c:pt idx="71">
                  <c:v>-45.084999999999994</c:v>
                </c:pt>
                <c:pt idx="72">
                  <c:v>-44.719999999999992</c:v>
                </c:pt>
                <c:pt idx="73">
                  <c:v>-44.35499999999999</c:v>
                </c:pt>
                <c:pt idx="74">
                  <c:v>-43.989999999999988</c:v>
                </c:pt>
                <c:pt idx="75">
                  <c:v>-43.624999999999986</c:v>
                </c:pt>
                <c:pt idx="76">
                  <c:v>-43.259999999999984</c:v>
                </c:pt>
                <c:pt idx="77">
                  <c:v>-42.894999999999982</c:v>
                </c:pt>
                <c:pt idx="78">
                  <c:v>-42.52999999999998</c:v>
                </c:pt>
                <c:pt idx="79">
                  <c:v>-42.164999999999978</c:v>
                </c:pt>
                <c:pt idx="80">
                  <c:v>-41.799999999999976</c:v>
                </c:pt>
                <c:pt idx="81">
                  <c:v>-41.434999999999974</c:v>
                </c:pt>
                <c:pt idx="82">
                  <c:v>-41.069999999999972</c:v>
                </c:pt>
                <c:pt idx="83">
                  <c:v>-40.70499999999997</c:v>
                </c:pt>
                <c:pt idx="84">
                  <c:v>-40.339999999999968</c:v>
                </c:pt>
                <c:pt idx="85">
                  <c:v>-39.974999999999966</c:v>
                </c:pt>
                <c:pt idx="86">
                  <c:v>-39.609999999999964</c:v>
                </c:pt>
                <c:pt idx="87">
                  <c:v>-39.244999999999962</c:v>
                </c:pt>
                <c:pt idx="88">
                  <c:v>-38.87999999999996</c:v>
                </c:pt>
                <c:pt idx="89">
                  <c:v>-38.514999999999958</c:v>
                </c:pt>
                <c:pt idx="90">
                  <c:v>-38.149999999999956</c:v>
                </c:pt>
                <c:pt idx="91">
                  <c:v>-37.784999999999954</c:v>
                </c:pt>
                <c:pt idx="92">
                  <c:v>-37.419999999999952</c:v>
                </c:pt>
                <c:pt idx="93">
                  <c:v>-37.05499999999995</c:v>
                </c:pt>
                <c:pt idx="94">
                  <c:v>-36.689999999999948</c:v>
                </c:pt>
                <c:pt idx="95">
                  <c:v>-36.324999999999946</c:v>
                </c:pt>
                <c:pt idx="96">
                  <c:v>-35.959999999999944</c:v>
                </c:pt>
                <c:pt idx="97">
                  <c:v>-35.594999999999942</c:v>
                </c:pt>
                <c:pt idx="98">
                  <c:v>-35.22999999999994</c:v>
                </c:pt>
                <c:pt idx="99">
                  <c:v>-34.864999999999938</c:v>
                </c:pt>
                <c:pt idx="100">
                  <c:v>-34.499999999999936</c:v>
                </c:pt>
                <c:pt idx="101">
                  <c:v>-34.134999999999934</c:v>
                </c:pt>
                <c:pt idx="102">
                  <c:v>-33.769999999999932</c:v>
                </c:pt>
                <c:pt idx="103">
                  <c:v>-33.40499999999993</c:v>
                </c:pt>
                <c:pt idx="104">
                  <c:v>-33.039999999999928</c:v>
                </c:pt>
                <c:pt idx="105">
                  <c:v>-32.674999999999926</c:v>
                </c:pt>
                <c:pt idx="106">
                  <c:v>-32.309999999999924</c:v>
                </c:pt>
                <c:pt idx="107">
                  <c:v>-31.944999999999926</c:v>
                </c:pt>
                <c:pt idx="108">
                  <c:v>-31.579999999999927</c:v>
                </c:pt>
                <c:pt idx="109">
                  <c:v>-31.214999999999929</c:v>
                </c:pt>
                <c:pt idx="110">
                  <c:v>-30.84999999999993</c:v>
                </c:pt>
                <c:pt idx="111">
                  <c:v>-30.484999999999932</c:v>
                </c:pt>
                <c:pt idx="112">
                  <c:v>-30.119999999999933</c:v>
                </c:pt>
                <c:pt idx="113">
                  <c:v>-29.754999999999935</c:v>
                </c:pt>
                <c:pt idx="114">
                  <c:v>-29.389999999999937</c:v>
                </c:pt>
                <c:pt idx="115">
                  <c:v>-29.024999999999938</c:v>
                </c:pt>
                <c:pt idx="116">
                  <c:v>-28.65999999999994</c:v>
                </c:pt>
                <c:pt idx="117">
                  <c:v>-28.294999999999941</c:v>
                </c:pt>
                <c:pt idx="118">
                  <c:v>-27.929999999999943</c:v>
                </c:pt>
                <c:pt idx="119">
                  <c:v>-27.564999999999944</c:v>
                </c:pt>
                <c:pt idx="120">
                  <c:v>-27.199999999999946</c:v>
                </c:pt>
                <c:pt idx="121">
                  <c:v>-26.834999999999948</c:v>
                </c:pt>
                <c:pt idx="122">
                  <c:v>-26.469999999999949</c:v>
                </c:pt>
                <c:pt idx="123">
                  <c:v>-26.104999999999951</c:v>
                </c:pt>
                <c:pt idx="124">
                  <c:v>-25.739999999999952</c:v>
                </c:pt>
                <c:pt idx="125">
                  <c:v>-25.374999999999954</c:v>
                </c:pt>
                <c:pt idx="126">
                  <c:v>-25.009999999999955</c:v>
                </c:pt>
                <c:pt idx="127">
                  <c:v>-24.644999999999957</c:v>
                </c:pt>
                <c:pt idx="128">
                  <c:v>-24.279999999999959</c:v>
                </c:pt>
                <c:pt idx="129">
                  <c:v>-23.91499999999996</c:v>
                </c:pt>
                <c:pt idx="130">
                  <c:v>-23.549999999999962</c:v>
                </c:pt>
                <c:pt idx="131">
                  <c:v>-23.184999999999963</c:v>
                </c:pt>
                <c:pt idx="132">
                  <c:v>-22.819999999999965</c:v>
                </c:pt>
                <c:pt idx="133">
                  <c:v>-22.454999999999966</c:v>
                </c:pt>
                <c:pt idx="134">
                  <c:v>-22.089999999999968</c:v>
                </c:pt>
                <c:pt idx="135">
                  <c:v>-21.724999999999969</c:v>
                </c:pt>
                <c:pt idx="136">
                  <c:v>-21.359999999999971</c:v>
                </c:pt>
                <c:pt idx="137">
                  <c:v>-20.994999999999973</c:v>
                </c:pt>
                <c:pt idx="138">
                  <c:v>-20.629999999999974</c:v>
                </c:pt>
                <c:pt idx="139">
                  <c:v>-20.264999999999976</c:v>
                </c:pt>
                <c:pt idx="140">
                  <c:v>-19.899999999999977</c:v>
                </c:pt>
                <c:pt idx="141">
                  <c:v>-19.534999999999979</c:v>
                </c:pt>
                <c:pt idx="142">
                  <c:v>-19.16999999999998</c:v>
                </c:pt>
                <c:pt idx="143">
                  <c:v>-18.804999999999982</c:v>
                </c:pt>
                <c:pt idx="144">
                  <c:v>-18.439999999999984</c:v>
                </c:pt>
                <c:pt idx="145">
                  <c:v>-18.074999999999985</c:v>
                </c:pt>
                <c:pt idx="146">
                  <c:v>-17.709999999999987</c:v>
                </c:pt>
                <c:pt idx="147">
                  <c:v>-17.344999999999988</c:v>
                </c:pt>
                <c:pt idx="148">
                  <c:v>-16.97999999999999</c:v>
                </c:pt>
                <c:pt idx="149">
                  <c:v>-16.614999999999991</c:v>
                </c:pt>
                <c:pt idx="150">
                  <c:v>-16.249999999999993</c:v>
                </c:pt>
                <c:pt idx="151">
                  <c:v>-15.884999999999993</c:v>
                </c:pt>
                <c:pt idx="152">
                  <c:v>-15.519999999999992</c:v>
                </c:pt>
                <c:pt idx="153">
                  <c:v>-15.154999999999992</c:v>
                </c:pt>
                <c:pt idx="154">
                  <c:v>-14.789999999999992</c:v>
                </c:pt>
                <c:pt idx="155">
                  <c:v>-14.424999999999992</c:v>
                </c:pt>
                <c:pt idx="156">
                  <c:v>-14.059999999999992</c:v>
                </c:pt>
                <c:pt idx="157">
                  <c:v>-13.694999999999991</c:v>
                </c:pt>
                <c:pt idx="158">
                  <c:v>-13.329999999999991</c:v>
                </c:pt>
                <c:pt idx="159">
                  <c:v>-12.964999999999991</c:v>
                </c:pt>
                <c:pt idx="160">
                  <c:v>-12.599999999999991</c:v>
                </c:pt>
                <c:pt idx="161">
                  <c:v>-12.234999999999991</c:v>
                </c:pt>
                <c:pt idx="162">
                  <c:v>-11.86999999999999</c:v>
                </c:pt>
                <c:pt idx="163">
                  <c:v>-11.50499999999999</c:v>
                </c:pt>
                <c:pt idx="164">
                  <c:v>-11.13999999999999</c:v>
                </c:pt>
                <c:pt idx="165">
                  <c:v>-10.77499999999999</c:v>
                </c:pt>
                <c:pt idx="166">
                  <c:v>-10.409999999999989</c:v>
                </c:pt>
                <c:pt idx="167">
                  <c:v>-10.044999999999989</c:v>
                </c:pt>
                <c:pt idx="168">
                  <c:v>-9.6799999999999891</c:v>
                </c:pt>
                <c:pt idx="169">
                  <c:v>-9.3149999999999888</c:v>
                </c:pt>
                <c:pt idx="170">
                  <c:v>-8.9499999999999886</c:v>
                </c:pt>
                <c:pt idx="171">
                  <c:v>-8.5849999999999884</c:v>
                </c:pt>
                <c:pt idx="172">
                  <c:v>-8.2199999999999882</c:v>
                </c:pt>
                <c:pt idx="173">
                  <c:v>-7.854999999999988</c:v>
                </c:pt>
                <c:pt idx="174">
                  <c:v>-7.4899999999999878</c:v>
                </c:pt>
                <c:pt idx="175">
                  <c:v>-7.1249999999999876</c:v>
                </c:pt>
                <c:pt idx="176">
                  <c:v>-6.7599999999999874</c:v>
                </c:pt>
                <c:pt idx="177">
                  <c:v>-6.3949999999999871</c:v>
                </c:pt>
                <c:pt idx="178">
                  <c:v>-6.0299999999999869</c:v>
                </c:pt>
                <c:pt idx="179">
                  <c:v>-5.6649999999999867</c:v>
                </c:pt>
                <c:pt idx="180">
                  <c:v>-5.2999999999999865</c:v>
                </c:pt>
                <c:pt idx="181">
                  <c:v>-4.9349999999999863</c:v>
                </c:pt>
                <c:pt idx="182">
                  <c:v>-4.5699999999999861</c:v>
                </c:pt>
                <c:pt idx="183">
                  <c:v>-4.2049999999999859</c:v>
                </c:pt>
                <c:pt idx="184">
                  <c:v>-3.8399999999999856</c:v>
                </c:pt>
                <c:pt idx="185">
                  <c:v>-3.4749999999999854</c:v>
                </c:pt>
                <c:pt idx="186">
                  <c:v>-3.1099999999999852</c:v>
                </c:pt>
                <c:pt idx="187">
                  <c:v>-2.744999999999985</c:v>
                </c:pt>
                <c:pt idx="188">
                  <c:v>-2.3799999999999848</c:v>
                </c:pt>
                <c:pt idx="189">
                  <c:v>-2.0149999999999846</c:v>
                </c:pt>
                <c:pt idx="190">
                  <c:v>-1.6499999999999846</c:v>
                </c:pt>
                <c:pt idx="191">
                  <c:v>-1.2849999999999846</c:v>
                </c:pt>
                <c:pt idx="192">
                  <c:v>-0.91999999999998461</c:v>
                </c:pt>
                <c:pt idx="193">
                  <c:v>-0.55499999999998462</c:v>
                </c:pt>
                <c:pt idx="194">
                  <c:v>-0.18999999999998463</c:v>
                </c:pt>
                <c:pt idx="195">
                  <c:v>0.17500000000001537</c:v>
                </c:pt>
                <c:pt idx="196">
                  <c:v>0.54000000000001536</c:v>
                </c:pt>
                <c:pt idx="197">
                  <c:v>0.90500000000001535</c:v>
                </c:pt>
                <c:pt idx="198">
                  <c:v>1.2700000000000153</c:v>
                </c:pt>
                <c:pt idx="199">
                  <c:v>1.6350000000000153</c:v>
                </c:pt>
                <c:pt idx="200">
                  <c:v>2.0000000000000151</c:v>
                </c:pt>
                <c:pt idx="201">
                  <c:v>2.3650000000000153</c:v>
                </c:pt>
                <c:pt idx="202">
                  <c:v>2.7300000000000155</c:v>
                </c:pt>
                <c:pt idx="203">
                  <c:v>3.0950000000000157</c:v>
                </c:pt>
                <c:pt idx="204">
                  <c:v>3.460000000000016</c:v>
                </c:pt>
                <c:pt idx="205">
                  <c:v>3.8250000000000162</c:v>
                </c:pt>
                <c:pt idx="206">
                  <c:v>4.1900000000000164</c:v>
                </c:pt>
                <c:pt idx="207">
                  <c:v>4.5550000000000166</c:v>
                </c:pt>
                <c:pt idx="208">
                  <c:v>4.9200000000000168</c:v>
                </c:pt>
                <c:pt idx="209">
                  <c:v>5.285000000000017</c:v>
                </c:pt>
                <c:pt idx="210">
                  <c:v>5.6500000000000172</c:v>
                </c:pt>
                <c:pt idx="211">
                  <c:v>6.0150000000000174</c:v>
                </c:pt>
                <c:pt idx="212">
                  <c:v>6.3800000000000177</c:v>
                </c:pt>
                <c:pt idx="213">
                  <c:v>6.7450000000000179</c:v>
                </c:pt>
                <c:pt idx="214">
                  <c:v>7.1100000000000181</c:v>
                </c:pt>
                <c:pt idx="215">
                  <c:v>7.4750000000000183</c:v>
                </c:pt>
                <c:pt idx="216">
                  <c:v>7.8400000000000185</c:v>
                </c:pt>
                <c:pt idx="217">
                  <c:v>8.2050000000000178</c:v>
                </c:pt>
                <c:pt idx="218">
                  <c:v>8.570000000000018</c:v>
                </c:pt>
                <c:pt idx="219">
                  <c:v>8.9350000000000183</c:v>
                </c:pt>
                <c:pt idx="220">
                  <c:v>9.3000000000000185</c:v>
                </c:pt>
                <c:pt idx="221">
                  <c:v>9.6650000000000187</c:v>
                </c:pt>
                <c:pt idx="222">
                  <c:v>10.030000000000019</c:v>
                </c:pt>
                <c:pt idx="223">
                  <c:v>10.395000000000019</c:v>
                </c:pt>
                <c:pt idx="224">
                  <c:v>10.760000000000019</c:v>
                </c:pt>
                <c:pt idx="225">
                  <c:v>11.12500000000002</c:v>
                </c:pt>
                <c:pt idx="226">
                  <c:v>11.49000000000002</c:v>
                </c:pt>
                <c:pt idx="227">
                  <c:v>11.85500000000002</c:v>
                </c:pt>
                <c:pt idx="228">
                  <c:v>12.22000000000002</c:v>
                </c:pt>
                <c:pt idx="229">
                  <c:v>12.58500000000002</c:v>
                </c:pt>
                <c:pt idx="230">
                  <c:v>12.950000000000021</c:v>
                </c:pt>
                <c:pt idx="231">
                  <c:v>13.315000000000021</c:v>
                </c:pt>
                <c:pt idx="232">
                  <c:v>13.680000000000021</c:v>
                </c:pt>
                <c:pt idx="233">
                  <c:v>14.045000000000021</c:v>
                </c:pt>
                <c:pt idx="234">
                  <c:v>14.410000000000021</c:v>
                </c:pt>
                <c:pt idx="235">
                  <c:v>14.775000000000022</c:v>
                </c:pt>
                <c:pt idx="236">
                  <c:v>15.140000000000022</c:v>
                </c:pt>
                <c:pt idx="237">
                  <c:v>15.505000000000022</c:v>
                </c:pt>
                <c:pt idx="238">
                  <c:v>15.870000000000022</c:v>
                </c:pt>
                <c:pt idx="239">
                  <c:v>16.235000000000021</c:v>
                </c:pt>
                <c:pt idx="240">
                  <c:v>16.600000000000019</c:v>
                </c:pt>
                <c:pt idx="241">
                  <c:v>16.965000000000018</c:v>
                </c:pt>
                <c:pt idx="242">
                  <c:v>17.330000000000016</c:v>
                </c:pt>
                <c:pt idx="243">
                  <c:v>17.695000000000014</c:v>
                </c:pt>
                <c:pt idx="244">
                  <c:v>18.060000000000013</c:v>
                </c:pt>
                <c:pt idx="245">
                  <c:v>18.425000000000011</c:v>
                </c:pt>
                <c:pt idx="246">
                  <c:v>18.79000000000001</c:v>
                </c:pt>
                <c:pt idx="247">
                  <c:v>19.155000000000008</c:v>
                </c:pt>
                <c:pt idx="248">
                  <c:v>19.520000000000007</c:v>
                </c:pt>
                <c:pt idx="249">
                  <c:v>19.885000000000005</c:v>
                </c:pt>
                <c:pt idx="250">
                  <c:v>20.250000000000004</c:v>
                </c:pt>
                <c:pt idx="251">
                  <c:v>20.615000000000002</c:v>
                </c:pt>
                <c:pt idx="252">
                  <c:v>20.98</c:v>
                </c:pt>
                <c:pt idx="253">
                  <c:v>21.344999999999999</c:v>
                </c:pt>
                <c:pt idx="254">
                  <c:v>21.709999999999997</c:v>
                </c:pt>
                <c:pt idx="255">
                  <c:v>22.074999999999996</c:v>
                </c:pt>
                <c:pt idx="256">
                  <c:v>22.439999999999994</c:v>
                </c:pt>
                <c:pt idx="257">
                  <c:v>22.804999999999993</c:v>
                </c:pt>
                <c:pt idx="258">
                  <c:v>23.169999999999991</c:v>
                </c:pt>
                <c:pt idx="259">
                  <c:v>23.534999999999989</c:v>
                </c:pt>
                <c:pt idx="260">
                  <c:v>23.899999999999988</c:v>
                </c:pt>
                <c:pt idx="261">
                  <c:v>24.264999999999986</c:v>
                </c:pt>
                <c:pt idx="262">
                  <c:v>24.629999999999985</c:v>
                </c:pt>
                <c:pt idx="263">
                  <c:v>24.994999999999983</c:v>
                </c:pt>
                <c:pt idx="264">
                  <c:v>25.359999999999982</c:v>
                </c:pt>
                <c:pt idx="265">
                  <c:v>25.72499999999998</c:v>
                </c:pt>
                <c:pt idx="266">
                  <c:v>26.089999999999979</c:v>
                </c:pt>
                <c:pt idx="267">
                  <c:v>26.454999999999977</c:v>
                </c:pt>
                <c:pt idx="268">
                  <c:v>26.819999999999975</c:v>
                </c:pt>
                <c:pt idx="269">
                  <c:v>27.184999999999974</c:v>
                </c:pt>
                <c:pt idx="270">
                  <c:v>27.549999999999972</c:v>
                </c:pt>
                <c:pt idx="271">
                  <c:v>27.914999999999971</c:v>
                </c:pt>
                <c:pt idx="272">
                  <c:v>28.279999999999969</c:v>
                </c:pt>
                <c:pt idx="273">
                  <c:v>28.644999999999968</c:v>
                </c:pt>
                <c:pt idx="274">
                  <c:v>29.009999999999966</c:v>
                </c:pt>
                <c:pt idx="275">
                  <c:v>29.374999999999964</c:v>
                </c:pt>
                <c:pt idx="276">
                  <c:v>29.739999999999963</c:v>
                </c:pt>
                <c:pt idx="277">
                  <c:v>30.104999999999961</c:v>
                </c:pt>
                <c:pt idx="278">
                  <c:v>30.46999999999996</c:v>
                </c:pt>
                <c:pt idx="279">
                  <c:v>30.834999999999958</c:v>
                </c:pt>
                <c:pt idx="280">
                  <c:v>31.199999999999957</c:v>
                </c:pt>
                <c:pt idx="281">
                  <c:v>31.564999999999955</c:v>
                </c:pt>
                <c:pt idx="282">
                  <c:v>31.929999999999954</c:v>
                </c:pt>
                <c:pt idx="283">
                  <c:v>32.294999999999952</c:v>
                </c:pt>
                <c:pt idx="284">
                  <c:v>32.659999999999954</c:v>
                </c:pt>
                <c:pt idx="285">
                  <c:v>33.024999999999956</c:v>
                </c:pt>
                <c:pt idx="286">
                  <c:v>33.389999999999958</c:v>
                </c:pt>
                <c:pt idx="287">
                  <c:v>33.75499999999996</c:v>
                </c:pt>
                <c:pt idx="288">
                  <c:v>34.119999999999962</c:v>
                </c:pt>
                <c:pt idx="289">
                  <c:v>34.484999999999964</c:v>
                </c:pt>
                <c:pt idx="290">
                  <c:v>34.849999999999966</c:v>
                </c:pt>
                <c:pt idx="291">
                  <c:v>35.214999999999968</c:v>
                </c:pt>
                <c:pt idx="292">
                  <c:v>35.57999999999997</c:v>
                </c:pt>
                <c:pt idx="293">
                  <c:v>35.944999999999972</c:v>
                </c:pt>
                <c:pt idx="294">
                  <c:v>36.309999999999974</c:v>
                </c:pt>
                <c:pt idx="295">
                  <c:v>36.674999999999976</c:v>
                </c:pt>
                <c:pt idx="296">
                  <c:v>37.039999999999978</c:v>
                </c:pt>
                <c:pt idx="297">
                  <c:v>37.40499999999998</c:v>
                </c:pt>
                <c:pt idx="298">
                  <c:v>37.769999999999982</c:v>
                </c:pt>
                <c:pt idx="299">
                  <c:v>38.134999999999984</c:v>
                </c:pt>
                <c:pt idx="300">
                  <c:v>38.499999999999986</c:v>
                </c:pt>
                <c:pt idx="301">
                  <c:v>38.864999999999988</c:v>
                </c:pt>
                <c:pt idx="302">
                  <c:v>39.22999999999999</c:v>
                </c:pt>
                <c:pt idx="303">
                  <c:v>39.594999999999992</c:v>
                </c:pt>
                <c:pt idx="304">
                  <c:v>39.959999999999994</c:v>
                </c:pt>
                <c:pt idx="305">
                  <c:v>40.324999999999996</c:v>
                </c:pt>
                <c:pt idx="306">
                  <c:v>40.69</c:v>
                </c:pt>
                <c:pt idx="307">
                  <c:v>41.055</c:v>
                </c:pt>
                <c:pt idx="308">
                  <c:v>41.42</c:v>
                </c:pt>
                <c:pt idx="309">
                  <c:v>41.785000000000004</c:v>
                </c:pt>
                <c:pt idx="310">
                  <c:v>42.150000000000006</c:v>
                </c:pt>
                <c:pt idx="311">
                  <c:v>42.515000000000008</c:v>
                </c:pt>
                <c:pt idx="312">
                  <c:v>42.88000000000001</c:v>
                </c:pt>
                <c:pt idx="313">
                  <c:v>43.245000000000012</c:v>
                </c:pt>
                <c:pt idx="314">
                  <c:v>43.610000000000014</c:v>
                </c:pt>
                <c:pt idx="315">
                  <c:v>43.975000000000016</c:v>
                </c:pt>
                <c:pt idx="316">
                  <c:v>44.340000000000018</c:v>
                </c:pt>
                <c:pt idx="317">
                  <c:v>44.70500000000002</c:v>
                </c:pt>
                <c:pt idx="318">
                  <c:v>45.070000000000022</c:v>
                </c:pt>
                <c:pt idx="319">
                  <c:v>45.435000000000024</c:v>
                </c:pt>
                <c:pt idx="320">
                  <c:v>45.800000000000026</c:v>
                </c:pt>
                <c:pt idx="321">
                  <c:v>46.165000000000028</c:v>
                </c:pt>
                <c:pt idx="322">
                  <c:v>46.53000000000003</c:v>
                </c:pt>
                <c:pt idx="323">
                  <c:v>46.895000000000032</c:v>
                </c:pt>
                <c:pt idx="324">
                  <c:v>47.260000000000034</c:v>
                </c:pt>
                <c:pt idx="325">
                  <c:v>47.625000000000036</c:v>
                </c:pt>
                <c:pt idx="326">
                  <c:v>47.990000000000038</c:v>
                </c:pt>
                <c:pt idx="327">
                  <c:v>48.35500000000004</c:v>
                </c:pt>
                <c:pt idx="328">
                  <c:v>48.720000000000041</c:v>
                </c:pt>
                <c:pt idx="329">
                  <c:v>49.085000000000043</c:v>
                </c:pt>
                <c:pt idx="330">
                  <c:v>49.450000000000045</c:v>
                </c:pt>
                <c:pt idx="331">
                  <c:v>49.815000000000047</c:v>
                </c:pt>
                <c:pt idx="332">
                  <c:v>50.180000000000049</c:v>
                </c:pt>
                <c:pt idx="333">
                  <c:v>50.545000000000051</c:v>
                </c:pt>
                <c:pt idx="334">
                  <c:v>50.910000000000053</c:v>
                </c:pt>
                <c:pt idx="335">
                  <c:v>51.275000000000055</c:v>
                </c:pt>
                <c:pt idx="336">
                  <c:v>51.640000000000057</c:v>
                </c:pt>
                <c:pt idx="337">
                  <c:v>52.005000000000059</c:v>
                </c:pt>
                <c:pt idx="338">
                  <c:v>52.370000000000061</c:v>
                </c:pt>
                <c:pt idx="339">
                  <c:v>52.735000000000063</c:v>
                </c:pt>
                <c:pt idx="340">
                  <c:v>53.100000000000065</c:v>
                </c:pt>
                <c:pt idx="341">
                  <c:v>53.465000000000067</c:v>
                </c:pt>
                <c:pt idx="342">
                  <c:v>53.830000000000069</c:v>
                </c:pt>
                <c:pt idx="343">
                  <c:v>54.195000000000071</c:v>
                </c:pt>
                <c:pt idx="344">
                  <c:v>54.560000000000073</c:v>
                </c:pt>
                <c:pt idx="345">
                  <c:v>54.925000000000075</c:v>
                </c:pt>
                <c:pt idx="346">
                  <c:v>55.290000000000077</c:v>
                </c:pt>
                <c:pt idx="347">
                  <c:v>55.655000000000079</c:v>
                </c:pt>
                <c:pt idx="348">
                  <c:v>56.020000000000081</c:v>
                </c:pt>
                <c:pt idx="349">
                  <c:v>56.385000000000083</c:v>
                </c:pt>
                <c:pt idx="350">
                  <c:v>56.750000000000085</c:v>
                </c:pt>
                <c:pt idx="351">
                  <c:v>57.115000000000087</c:v>
                </c:pt>
                <c:pt idx="352">
                  <c:v>57.480000000000089</c:v>
                </c:pt>
                <c:pt idx="353">
                  <c:v>57.845000000000091</c:v>
                </c:pt>
                <c:pt idx="354">
                  <c:v>58.210000000000093</c:v>
                </c:pt>
                <c:pt idx="355">
                  <c:v>58.575000000000095</c:v>
                </c:pt>
                <c:pt idx="356">
                  <c:v>58.940000000000097</c:v>
                </c:pt>
                <c:pt idx="357">
                  <c:v>59.305000000000099</c:v>
                </c:pt>
                <c:pt idx="358">
                  <c:v>59.670000000000101</c:v>
                </c:pt>
                <c:pt idx="359">
                  <c:v>60.035000000000103</c:v>
                </c:pt>
                <c:pt idx="360">
                  <c:v>60.400000000000105</c:v>
                </c:pt>
                <c:pt idx="361">
                  <c:v>60.765000000000107</c:v>
                </c:pt>
                <c:pt idx="362">
                  <c:v>61.130000000000109</c:v>
                </c:pt>
                <c:pt idx="363">
                  <c:v>61.495000000000111</c:v>
                </c:pt>
                <c:pt idx="364">
                  <c:v>61.860000000000113</c:v>
                </c:pt>
                <c:pt idx="365">
                  <c:v>62.225000000000115</c:v>
                </c:pt>
                <c:pt idx="366">
                  <c:v>62.590000000000117</c:v>
                </c:pt>
                <c:pt idx="367">
                  <c:v>62.955000000000119</c:v>
                </c:pt>
                <c:pt idx="368">
                  <c:v>63.320000000000121</c:v>
                </c:pt>
                <c:pt idx="369">
                  <c:v>63.685000000000123</c:v>
                </c:pt>
                <c:pt idx="370">
                  <c:v>64.050000000000125</c:v>
                </c:pt>
                <c:pt idx="371">
                  <c:v>64.41500000000012</c:v>
                </c:pt>
                <c:pt idx="372">
                  <c:v>64.780000000000115</c:v>
                </c:pt>
                <c:pt idx="373">
                  <c:v>65.14500000000011</c:v>
                </c:pt>
                <c:pt idx="374">
                  <c:v>65.510000000000105</c:v>
                </c:pt>
                <c:pt idx="375">
                  <c:v>65.875000000000099</c:v>
                </c:pt>
                <c:pt idx="376">
                  <c:v>66.240000000000094</c:v>
                </c:pt>
                <c:pt idx="377">
                  <c:v>66.605000000000089</c:v>
                </c:pt>
                <c:pt idx="378">
                  <c:v>66.970000000000084</c:v>
                </c:pt>
                <c:pt idx="379">
                  <c:v>67.335000000000079</c:v>
                </c:pt>
                <c:pt idx="380">
                  <c:v>67.700000000000074</c:v>
                </c:pt>
                <c:pt idx="381">
                  <c:v>68.065000000000069</c:v>
                </c:pt>
                <c:pt idx="382">
                  <c:v>68.430000000000064</c:v>
                </c:pt>
                <c:pt idx="383">
                  <c:v>68.795000000000059</c:v>
                </c:pt>
                <c:pt idx="384">
                  <c:v>69.160000000000053</c:v>
                </c:pt>
                <c:pt idx="385">
                  <c:v>69.525000000000048</c:v>
                </c:pt>
                <c:pt idx="386">
                  <c:v>69.890000000000043</c:v>
                </c:pt>
                <c:pt idx="387">
                  <c:v>70.255000000000038</c:v>
                </c:pt>
                <c:pt idx="388">
                  <c:v>70.620000000000033</c:v>
                </c:pt>
                <c:pt idx="389">
                  <c:v>70.985000000000028</c:v>
                </c:pt>
                <c:pt idx="390">
                  <c:v>71.350000000000023</c:v>
                </c:pt>
                <c:pt idx="391">
                  <c:v>71.715000000000018</c:v>
                </c:pt>
                <c:pt idx="392">
                  <c:v>72.080000000000013</c:v>
                </c:pt>
                <c:pt idx="393">
                  <c:v>72.445000000000007</c:v>
                </c:pt>
                <c:pt idx="394">
                  <c:v>72.81</c:v>
                </c:pt>
                <c:pt idx="395">
                  <c:v>73.174999999999997</c:v>
                </c:pt>
                <c:pt idx="396">
                  <c:v>73.539999999999992</c:v>
                </c:pt>
                <c:pt idx="397">
                  <c:v>73.904999999999987</c:v>
                </c:pt>
                <c:pt idx="398">
                  <c:v>74.269999999999982</c:v>
                </c:pt>
                <c:pt idx="399">
                  <c:v>74.634999999999977</c:v>
                </c:pt>
                <c:pt idx="400">
                  <c:v>74.999999999999972</c:v>
                </c:pt>
                <c:pt idx="401">
                  <c:v>75.364999999999966</c:v>
                </c:pt>
                <c:pt idx="402">
                  <c:v>75.729999999999961</c:v>
                </c:pt>
                <c:pt idx="403">
                  <c:v>76.094999999999956</c:v>
                </c:pt>
                <c:pt idx="404">
                  <c:v>76.459999999999951</c:v>
                </c:pt>
                <c:pt idx="405">
                  <c:v>76.824999999999946</c:v>
                </c:pt>
                <c:pt idx="406">
                  <c:v>77.189999999999941</c:v>
                </c:pt>
                <c:pt idx="407">
                  <c:v>77.554999999999936</c:v>
                </c:pt>
                <c:pt idx="408">
                  <c:v>77.919999999999931</c:v>
                </c:pt>
                <c:pt idx="409">
                  <c:v>78.284999999999926</c:v>
                </c:pt>
                <c:pt idx="410">
                  <c:v>78.64999999999992</c:v>
                </c:pt>
                <c:pt idx="411">
                  <c:v>79.014999999999915</c:v>
                </c:pt>
                <c:pt idx="412">
                  <c:v>79.37999999999991</c:v>
                </c:pt>
                <c:pt idx="413">
                  <c:v>79.744999999999905</c:v>
                </c:pt>
                <c:pt idx="414">
                  <c:v>80.1099999999999</c:v>
                </c:pt>
                <c:pt idx="415">
                  <c:v>80.474999999999895</c:v>
                </c:pt>
                <c:pt idx="416">
                  <c:v>80.83999999999989</c:v>
                </c:pt>
                <c:pt idx="417">
                  <c:v>81.204999999999885</c:v>
                </c:pt>
                <c:pt idx="418">
                  <c:v>81.569999999999879</c:v>
                </c:pt>
                <c:pt idx="419">
                  <c:v>81.934999999999874</c:v>
                </c:pt>
                <c:pt idx="420">
                  <c:v>82.299999999999869</c:v>
                </c:pt>
                <c:pt idx="421">
                  <c:v>82.664999999999864</c:v>
                </c:pt>
                <c:pt idx="422">
                  <c:v>83.029999999999859</c:v>
                </c:pt>
                <c:pt idx="423">
                  <c:v>83.394999999999854</c:v>
                </c:pt>
                <c:pt idx="424">
                  <c:v>83.759999999999849</c:v>
                </c:pt>
                <c:pt idx="425">
                  <c:v>84.124999999999844</c:v>
                </c:pt>
                <c:pt idx="426">
                  <c:v>84.489999999999839</c:v>
                </c:pt>
                <c:pt idx="427">
                  <c:v>84.854999999999833</c:v>
                </c:pt>
                <c:pt idx="428">
                  <c:v>85.219999999999828</c:v>
                </c:pt>
                <c:pt idx="429">
                  <c:v>85.584999999999823</c:v>
                </c:pt>
                <c:pt idx="430">
                  <c:v>85.949999999999818</c:v>
                </c:pt>
                <c:pt idx="431">
                  <c:v>86.314999999999813</c:v>
                </c:pt>
                <c:pt idx="432">
                  <c:v>86.679999999999808</c:v>
                </c:pt>
                <c:pt idx="433">
                  <c:v>87.044999999999803</c:v>
                </c:pt>
                <c:pt idx="434">
                  <c:v>87.409999999999798</c:v>
                </c:pt>
                <c:pt idx="435">
                  <c:v>87.774999999999793</c:v>
                </c:pt>
                <c:pt idx="436">
                  <c:v>88.139999999999787</c:v>
                </c:pt>
                <c:pt idx="437">
                  <c:v>88.504999999999782</c:v>
                </c:pt>
                <c:pt idx="438">
                  <c:v>88.869999999999777</c:v>
                </c:pt>
                <c:pt idx="439">
                  <c:v>89.234999999999772</c:v>
                </c:pt>
                <c:pt idx="440">
                  <c:v>89.599999999999767</c:v>
                </c:pt>
                <c:pt idx="441">
                  <c:v>89.964999999999762</c:v>
                </c:pt>
                <c:pt idx="442">
                  <c:v>90.329999999999757</c:v>
                </c:pt>
                <c:pt idx="443">
                  <c:v>90.694999999999752</c:v>
                </c:pt>
                <c:pt idx="444">
                  <c:v>91.059999999999746</c:v>
                </c:pt>
                <c:pt idx="445">
                  <c:v>91.424999999999741</c:v>
                </c:pt>
                <c:pt idx="446">
                  <c:v>91.789999999999736</c:v>
                </c:pt>
                <c:pt idx="447">
                  <c:v>92.154999999999731</c:v>
                </c:pt>
                <c:pt idx="448">
                  <c:v>92.519999999999726</c:v>
                </c:pt>
                <c:pt idx="449">
                  <c:v>92.884999999999721</c:v>
                </c:pt>
                <c:pt idx="450">
                  <c:v>93.249999999999716</c:v>
                </c:pt>
                <c:pt idx="451">
                  <c:v>93.614999999999711</c:v>
                </c:pt>
                <c:pt idx="452">
                  <c:v>93.979999999999706</c:v>
                </c:pt>
                <c:pt idx="453">
                  <c:v>94.3449999999997</c:v>
                </c:pt>
                <c:pt idx="454">
                  <c:v>94.709999999999695</c:v>
                </c:pt>
                <c:pt idx="455">
                  <c:v>95.07499999999969</c:v>
                </c:pt>
                <c:pt idx="456">
                  <c:v>95.439999999999685</c:v>
                </c:pt>
                <c:pt idx="457">
                  <c:v>95.80499999999968</c:v>
                </c:pt>
                <c:pt idx="458">
                  <c:v>96.169999999999675</c:v>
                </c:pt>
                <c:pt idx="459">
                  <c:v>96.53499999999967</c:v>
                </c:pt>
                <c:pt idx="460">
                  <c:v>96.899999999999665</c:v>
                </c:pt>
                <c:pt idx="461">
                  <c:v>97.26499999999966</c:v>
                </c:pt>
                <c:pt idx="462">
                  <c:v>97.629999999999654</c:v>
                </c:pt>
                <c:pt idx="463">
                  <c:v>97.994999999999649</c:v>
                </c:pt>
                <c:pt idx="464">
                  <c:v>98.359999999999644</c:v>
                </c:pt>
                <c:pt idx="465">
                  <c:v>98.724999999999639</c:v>
                </c:pt>
                <c:pt idx="466">
                  <c:v>99.089999999999634</c:v>
                </c:pt>
                <c:pt idx="467">
                  <c:v>99.454999999999629</c:v>
                </c:pt>
                <c:pt idx="468">
                  <c:v>99.819999999999624</c:v>
                </c:pt>
                <c:pt idx="469">
                  <c:v>100.18499999999962</c:v>
                </c:pt>
                <c:pt idx="470">
                  <c:v>100.54999999999961</c:v>
                </c:pt>
                <c:pt idx="471">
                  <c:v>100.91499999999961</c:v>
                </c:pt>
                <c:pt idx="472">
                  <c:v>101.2799999999996</c:v>
                </c:pt>
                <c:pt idx="473">
                  <c:v>101.6449999999996</c:v>
                </c:pt>
                <c:pt idx="474">
                  <c:v>102.00999999999959</c:v>
                </c:pt>
                <c:pt idx="475">
                  <c:v>102.37499999999959</c:v>
                </c:pt>
                <c:pt idx="476">
                  <c:v>102.73999999999958</c:v>
                </c:pt>
                <c:pt idx="477">
                  <c:v>103.10499999999958</c:v>
                </c:pt>
                <c:pt idx="478">
                  <c:v>103.46999999999957</c:v>
                </c:pt>
                <c:pt idx="479">
                  <c:v>103.83499999999957</c:v>
                </c:pt>
                <c:pt idx="480">
                  <c:v>104.19999999999956</c:v>
                </c:pt>
                <c:pt idx="481">
                  <c:v>104.56499999999956</c:v>
                </c:pt>
                <c:pt idx="482">
                  <c:v>104.92999999999955</c:v>
                </c:pt>
                <c:pt idx="483">
                  <c:v>105.29499999999955</c:v>
                </c:pt>
                <c:pt idx="484">
                  <c:v>105.65999999999954</c:v>
                </c:pt>
                <c:pt idx="485">
                  <c:v>106.02499999999954</c:v>
                </c:pt>
                <c:pt idx="486">
                  <c:v>106.38999999999953</c:v>
                </c:pt>
                <c:pt idx="487">
                  <c:v>106.75499999999953</c:v>
                </c:pt>
                <c:pt idx="488">
                  <c:v>107.11999999999952</c:v>
                </c:pt>
                <c:pt idx="489">
                  <c:v>107.48499999999952</c:v>
                </c:pt>
                <c:pt idx="490">
                  <c:v>107.84999999999951</c:v>
                </c:pt>
                <c:pt idx="491">
                  <c:v>108.21499999999951</c:v>
                </c:pt>
                <c:pt idx="492">
                  <c:v>108.5799999999995</c:v>
                </c:pt>
                <c:pt idx="493">
                  <c:v>108.9449999999995</c:v>
                </c:pt>
                <c:pt idx="494">
                  <c:v>109.30999999999949</c:v>
                </c:pt>
                <c:pt idx="495">
                  <c:v>109.67499999999949</c:v>
                </c:pt>
                <c:pt idx="496">
                  <c:v>110.03999999999948</c:v>
                </c:pt>
                <c:pt idx="497">
                  <c:v>110.40499999999948</c:v>
                </c:pt>
                <c:pt idx="498">
                  <c:v>110.76999999999947</c:v>
                </c:pt>
                <c:pt idx="499">
                  <c:v>111.13499999999947</c:v>
                </c:pt>
                <c:pt idx="500">
                  <c:v>111.49999999999946</c:v>
                </c:pt>
                <c:pt idx="501">
                  <c:v>111.86499999999945</c:v>
                </c:pt>
                <c:pt idx="502">
                  <c:v>112.22999999999945</c:v>
                </c:pt>
                <c:pt idx="503">
                  <c:v>112.59499999999944</c:v>
                </c:pt>
                <c:pt idx="504">
                  <c:v>112.95999999999944</c:v>
                </c:pt>
                <c:pt idx="505">
                  <c:v>113.32499999999943</c:v>
                </c:pt>
                <c:pt idx="506">
                  <c:v>113.68999999999943</c:v>
                </c:pt>
                <c:pt idx="507">
                  <c:v>114.05499999999942</c:v>
                </c:pt>
                <c:pt idx="508">
                  <c:v>114.41999999999942</c:v>
                </c:pt>
                <c:pt idx="509">
                  <c:v>114.78499999999941</c:v>
                </c:pt>
                <c:pt idx="510">
                  <c:v>115.14999999999941</c:v>
                </c:pt>
                <c:pt idx="511">
                  <c:v>115.5149999999994</c:v>
                </c:pt>
                <c:pt idx="512">
                  <c:v>115.8799999999994</c:v>
                </c:pt>
                <c:pt idx="513">
                  <c:v>116.24499999999939</c:v>
                </c:pt>
                <c:pt idx="514">
                  <c:v>116.60999999999939</c:v>
                </c:pt>
                <c:pt idx="515">
                  <c:v>116.97499999999938</c:v>
                </c:pt>
                <c:pt idx="516">
                  <c:v>117.33999999999938</c:v>
                </c:pt>
                <c:pt idx="517">
                  <c:v>117.70499999999937</c:v>
                </c:pt>
                <c:pt idx="518">
                  <c:v>118.06999999999937</c:v>
                </c:pt>
                <c:pt idx="519">
                  <c:v>118.43499999999936</c:v>
                </c:pt>
                <c:pt idx="520">
                  <c:v>118.79999999999936</c:v>
                </c:pt>
                <c:pt idx="521">
                  <c:v>119.16499999999935</c:v>
                </c:pt>
                <c:pt idx="522">
                  <c:v>119.52999999999935</c:v>
                </c:pt>
                <c:pt idx="523">
                  <c:v>119.89499999999934</c:v>
                </c:pt>
                <c:pt idx="524">
                  <c:v>120.25999999999934</c:v>
                </c:pt>
                <c:pt idx="525">
                  <c:v>120.62499999999933</c:v>
                </c:pt>
                <c:pt idx="526">
                  <c:v>120.98999999999933</c:v>
                </c:pt>
                <c:pt idx="527">
                  <c:v>121.35499999999932</c:v>
                </c:pt>
                <c:pt idx="528">
                  <c:v>121.71999999999932</c:v>
                </c:pt>
                <c:pt idx="529">
                  <c:v>122.08499999999931</c:v>
                </c:pt>
                <c:pt idx="530">
                  <c:v>122.44999999999931</c:v>
                </c:pt>
                <c:pt idx="531">
                  <c:v>122.8149999999993</c:v>
                </c:pt>
                <c:pt idx="532">
                  <c:v>123.1799999999993</c:v>
                </c:pt>
                <c:pt idx="533">
                  <c:v>123.54499999999929</c:v>
                </c:pt>
                <c:pt idx="534">
                  <c:v>123.90999999999929</c:v>
                </c:pt>
                <c:pt idx="535">
                  <c:v>124.27499999999928</c:v>
                </c:pt>
                <c:pt idx="536">
                  <c:v>124.63999999999928</c:v>
                </c:pt>
                <c:pt idx="537">
                  <c:v>125.00499999999927</c:v>
                </c:pt>
                <c:pt idx="538">
                  <c:v>125.36999999999927</c:v>
                </c:pt>
                <c:pt idx="539">
                  <c:v>125.73499999999926</c:v>
                </c:pt>
                <c:pt idx="540">
                  <c:v>126.09999999999926</c:v>
                </c:pt>
                <c:pt idx="541">
                  <c:v>126.46499999999925</c:v>
                </c:pt>
                <c:pt idx="542">
                  <c:v>126.82999999999925</c:v>
                </c:pt>
                <c:pt idx="543">
                  <c:v>127.19499999999924</c:v>
                </c:pt>
                <c:pt idx="544">
                  <c:v>127.55999999999923</c:v>
                </c:pt>
                <c:pt idx="545">
                  <c:v>127.92499999999923</c:v>
                </c:pt>
                <c:pt idx="546">
                  <c:v>128.28999999999922</c:v>
                </c:pt>
                <c:pt idx="547">
                  <c:v>128.65499999999923</c:v>
                </c:pt>
                <c:pt idx="548">
                  <c:v>129.01999999999924</c:v>
                </c:pt>
                <c:pt idx="549">
                  <c:v>129.38499999999925</c:v>
                </c:pt>
                <c:pt idx="550">
                  <c:v>129.74999999999926</c:v>
                </c:pt>
                <c:pt idx="551">
                  <c:v>130.11499999999927</c:v>
                </c:pt>
                <c:pt idx="552">
                  <c:v>130.47999999999928</c:v>
                </c:pt>
                <c:pt idx="553">
                  <c:v>130.84499999999929</c:v>
                </c:pt>
                <c:pt idx="554">
                  <c:v>131.2099999999993</c:v>
                </c:pt>
                <c:pt idx="555">
                  <c:v>131.57499999999931</c:v>
                </c:pt>
                <c:pt idx="556">
                  <c:v>131.93999999999932</c:v>
                </c:pt>
                <c:pt idx="557">
                  <c:v>132.30499999999932</c:v>
                </c:pt>
                <c:pt idx="558">
                  <c:v>132.66999999999933</c:v>
                </c:pt>
                <c:pt idx="559">
                  <c:v>133.03499999999934</c:v>
                </c:pt>
                <c:pt idx="560">
                  <c:v>133.39999999999935</c:v>
                </c:pt>
                <c:pt idx="561">
                  <c:v>133.76499999999936</c:v>
                </c:pt>
                <c:pt idx="562">
                  <c:v>134.12999999999937</c:v>
                </c:pt>
                <c:pt idx="563">
                  <c:v>134.49499999999938</c:v>
                </c:pt>
                <c:pt idx="564">
                  <c:v>134.85999999999939</c:v>
                </c:pt>
                <c:pt idx="565">
                  <c:v>135.2249999999994</c:v>
                </c:pt>
                <c:pt idx="566">
                  <c:v>135.58999999999941</c:v>
                </c:pt>
                <c:pt idx="567">
                  <c:v>135.95499999999942</c:v>
                </c:pt>
                <c:pt idx="568">
                  <c:v>136.31999999999942</c:v>
                </c:pt>
                <c:pt idx="569">
                  <c:v>136.68499999999943</c:v>
                </c:pt>
                <c:pt idx="570">
                  <c:v>137.04999999999944</c:v>
                </c:pt>
                <c:pt idx="571">
                  <c:v>137.41499999999945</c:v>
                </c:pt>
                <c:pt idx="572">
                  <c:v>137.77999999999946</c:v>
                </c:pt>
                <c:pt idx="573">
                  <c:v>138.14499999999947</c:v>
                </c:pt>
                <c:pt idx="574">
                  <c:v>138.50999999999948</c:v>
                </c:pt>
                <c:pt idx="575">
                  <c:v>138.87499999999949</c:v>
                </c:pt>
                <c:pt idx="576">
                  <c:v>139.2399999999995</c:v>
                </c:pt>
                <c:pt idx="577">
                  <c:v>139.60499999999951</c:v>
                </c:pt>
                <c:pt idx="578">
                  <c:v>139.96999999999952</c:v>
                </c:pt>
                <c:pt idx="579">
                  <c:v>140.33499999999952</c:v>
                </c:pt>
                <c:pt idx="580">
                  <c:v>140.69999999999953</c:v>
                </c:pt>
                <c:pt idx="581">
                  <c:v>141.06499999999954</c:v>
                </c:pt>
                <c:pt idx="582">
                  <c:v>141.42999999999955</c:v>
                </c:pt>
                <c:pt idx="583">
                  <c:v>141.79499999999956</c:v>
                </c:pt>
                <c:pt idx="584">
                  <c:v>142.15999999999957</c:v>
                </c:pt>
                <c:pt idx="585">
                  <c:v>142.52499999999958</c:v>
                </c:pt>
                <c:pt idx="586">
                  <c:v>142.88999999999959</c:v>
                </c:pt>
                <c:pt idx="587">
                  <c:v>143.2549999999996</c:v>
                </c:pt>
                <c:pt idx="588">
                  <c:v>143.61999999999961</c:v>
                </c:pt>
                <c:pt idx="589">
                  <c:v>143.98499999999962</c:v>
                </c:pt>
                <c:pt idx="590">
                  <c:v>144.34999999999962</c:v>
                </c:pt>
                <c:pt idx="591">
                  <c:v>144.71499999999963</c:v>
                </c:pt>
                <c:pt idx="592">
                  <c:v>145.07999999999964</c:v>
                </c:pt>
                <c:pt idx="593">
                  <c:v>145.44499999999965</c:v>
                </c:pt>
                <c:pt idx="594">
                  <c:v>145.80999999999966</c:v>
                </c:pt>
                <c:pt idx="595">
                  <c:v>146.17499999999967</c:v>
                </c:pt>
                <c:pt idx="596">
                  <c:v>146.53999999999968</c:v>
                </c:pt>
                <c:pt idx="597">
                  <c:v>146.90499999999969</c:v>
                </c:pt>
                <c:pt idx="598">
                  <c:v>147.2699999999997</c:v>
                </c:pt>
                <c:pt idx="599">
                  <c:v>147.63499999999971</c:v>
                </c:pt>
                <c:pt idx="600">
                  <c:v>147.99999999999972</c:v>
                </c:pt>
                <c:pt idx="601">
                  <c:v>148.36499999999972</c:v>
                </c:pt>
                <c:pt idx="602">
                  <c:v>148.72999999999973</c:v>
                </c:pt>
                <c:pt idx="603">
                  <c:v>149.09499999999974</c:v>
                </c:pt>
                <c:pt idx="604">
                  <c:v>149.45999999999975</c:v>
                </c:pt>
                <c:pt idx="605">
                  <c:v>149.82499999999976</c:v>
                </c:pt>
                <c:pt idx="606">
                  <c:v>150.18999999999977</c:v>
                </c:pt>
                <c:pt idx="607">
                  <c:v>150.55499999999978</c:v>
                </c:pt>
                <c:pt idx="608">
                  <c:v>150.91999999999979</c:v>
                </c:pt>
                <c:pt idx="609">
                  <c:v>151.2849999999998</c:v>
                </c:pt>
                <c:pt idx="610">
                  <c:v>151.64999999999981</c:v>
                </c:pt>
                <c:pt idx="611">
                  <c:v>152.01499999999982</c:v>
                </c:pt>
                <c:pt idx="612">
                  <c:v>152.37999999999982</c:v>
                </c:pt>
                <c:pt idx="613">
                  <c:v>152.74499999999983</c:v>
                </c:pt>
                <c:pt idx="614">
                  <c:v>153.10999999999984</c:v>
                </c:pt>
                <c:pt idx="615">
                  <c:v>153.47499999999985</c:v>
                </c:pt>
                <c:pt idx="616">
                  <c:v>153.83999999999986</c:v>
                </c:pt>
                <c:pt idx="617">
                  <c:v>154.20499999999987</c:v>
                </c:pt>
                <c:pt idx="618">
                  <c:v>154.56999999999988</c:v>
                </c:pt>
                <c:pt idx="619">
                  <c:v>154.93499999999989</c:v>
                </c:pt>
                <c:pt idx="620">
                  <c:v>155.2999999999999</c:v>
                </c:pt>
                <c:pt idx="621">
                  <c:v>155.66499999999991</c:v>
                </c:pt>
                <c:pt idx="622">
                  <c:v>156.02999999999992</c:v>
                </c:pt>
                <c:pt idx="623">
                  <c:v>156.39499999999992</c:v>
                </c:pt>
                <c:pt idx="624">
                  <c:v>156.75999999999993</c:v>
                </c:pt>
                <c:pt idx="625">
                  <c:v>157.12499999999994</c:v>
                </c:pt>
                <c:pt idx="626">
                  <c:v>157.48999999999995</c:v>
                </c:pt>
                <c:pt idx="627">
                  <c:v>157.85499999999996</c:v>
                </c:pt>
                <c:pt idx="628">
                  <c:v>158.21999999999997</c:v>
                </c:pt>
                <c:pt idx="629">
                  <c:v>158.58499999999998</c:v>
                </c:pt>
                <c:pt idx="630">
                  <c:v>158.94999999999999</c:v>
                </c:pt>
                <c:pt idx="631">
                  <c:v>159.315</c:v>
                </c:pt>
                <c:pt idx="632">
                  <c:v>159.68</c:v>
                </c:pt>
                <c:pt idx="633">
                  <c:v>160.04500000000002</c:v>
                </c:pt>
                <c:pt idx="634">
                  <c:v>160.41000000000003</c:v>
                </c:pt>
                <c:pt idx="635">
                  <c:v>160.77500000000003</c:v>
                </c:pt>
                <c:pt idx="636">
                  <c:v>161.14000000000004</c:v>
                </c:pt>
                <c:pt idx="637">
                  <c:v>161.50500000000005</c:v>
                </c:pt>
                <c:pt idx="638">
                  <c:v>161.87000000000006</c:v>
                </c:pt>
                <c:pt idx="639">
                  <c:v>162.23500000000007</c:v>
                </c:pt>
                <c:pt idx="640">
                  <c:v>162.60000000000008</c:v>
                </c:pt>
                <c:pt idx="641">
                  <c:v>162.96500000000009</c:v>
                </c:pt>
                <c:pt idx="642">
                  <c:v>163.3300000000001</c:v>
                </c:pt>
                <c:pt idx="643">
                  <c:v>163.69500000000011</c:v>
                </c:pt>
                <c:pt idx="644">
                  <c:v>164.06000000000012</c:v>
                </c:pt>
                <c:pt idx="645">
                  <c:v>164.42500000000013</c:v>
                </c:pt>
                <c:pt idx="646">
                  <c:v>164.79000000000013</c:v>
                </c:pt>
                <c:pt idx="647">
                  <c:v>165.15500000000014</c:v>
                </c:pt>
                <c:pt idx="648">
                  <c:v>165.52000000000015</c:v>
                </c:pt>
                <c:pt idx="649">
                  <c:v>165.88500000000016</c:v>
                </c:pt>
                <c:pt idx="650">
                  <c:v>166.25000000000017</c:v>
                </c:pt>
                <c:pt idx="651">
                  <c:v>166.61500000000018</c:v>
                </c:pt>
                <c:pt idx="652">
                  <c:v>166.98000000000019</c:v>
                </c:pt>
                <c:pt idx="653">
                  <c:v>167.3450000000002</c:v>
                </c:pt>
                <c:pt idx="654">
                  <c:v>167.71000000000021</c:v>
                </c:pt>
                <c:pt idx="655">
                  <c:v>168.07500000000022</c:v>
                </c:pt>
                <c:pt idx="656">
                  <c:v>168.44000000000023</c:v>
                </c:pt>
                <c:pt idx="657">
                  <c:v>168.80500000000023</c:v>
                </c:pt>
                <c:pt idx="658">
                  <c:v>169.17000000000024</c:v>
                </c:pt>
                <c:pt idx="659">
                  <c:v>169.53500000000025</c:v>
                </c:pt>
                <c:pt idx="660">
                  <c:v>169.90000000000026</c:v>
                </c:pt>
                <c:pt idx="661">
                  <c:v>170.26500000000027</c:v>
                </c:pt>
                <c:pt idx="662">
                  <c:v>170.63000000000028</c:v>
                </c:pt>
                <c:pt idx="663">
                  <c:v>170.99500000000029</c:v>
                </c:pt>
                <c:pt idx="664">
                  <c:v>171.3600000000003</c:v>
                </c:pt>
                <c:pt idx="665">
                  <c:v>171.72500000000031</c:v>
                </c:pt>
                <c:pt idx="666">
                  <c:v>172.09000000000032</c:v>
                </c:pt>
                <c:pt idx="667">
                  <c:v>172.45500000000033</c:v>
                </c:pt>
                <c:pt idx="668">
                  <c:v>172.82000000000033</c:v>
                </c:pt>
                <c:pt idx="669">
                  <c:v>173.18500000000034</c:v>
                </c:pt>
                <c:pt idx="670">
                  <c:v>173.55000000000035</c:v>
                </c:pt>
                <c:pt idx="671">
                  <c:v>173.91500000000036</c:v>
                </c:pt>
                <c:pt idx="672">
                  <c:v>174.28000000000037</c:v>
                </c:pt>
                <c:pt idx="673">
                  <c:v>174.64500000000038</c:v>
                </c:pt>
                <c:pt idx="674">
                  <c:v>175.01000000000039</c:v>
                </c:pt>
                <c:pt idx="675">
                  <c:v>175.3750000000004</c:v>
                </c:pt>
                <c:pt idx="676">
                  <c:v>175.74000000000041</c:v>
                </c:pt>
                <c:pt idx="677">
                  <c:v>176.10500000000042</c:v>
                </c:pt>
                <c:pt idx="678">
                  <c:v>176.47000000000043</c:v>
                </c:pt>
                <c:pt idx="679">
                  <c:v>176.83500000000043</c:v>
                </c:pt>
                <c:pt idx="680">
                  <c:v>177.20000000000044</c:v>
                </c:pt>
                <c:pt idx="681">
                  <c:v>177.56500000000045</c:v>
                </c:pt>
                <c:pt idx="682">
                  <c:v>177.93000000000046</c:v>
                </c:pt>
                <c:pt idx="683">
                  <c:v>178.29500000000047</c:v>
                </c:pt>
                <c:pt idx="684">
                  <c:v>178.66000000000048</c:v>
                </c:pt>
                <c:pt idx="685">
                  <c:v>179.02500000000049</c:v>
                </c:pt>
                <c:pt idx="686">
                  <c:v>179.3900000000005</c:v>
                </c:pt>
                <c:pt idx="687">
                  <c:v>179.75500000000051</c:v>
                </c:pt>
                <c:pt idx="688">
                  <c:v>180.12000000000052</c:v>
                </c:pt>
                <c:pt idx="689">
                  <c:v>180.48500000000053</c:v>
                </c:pt>
                <c:pt idx="690">
                  <c:v>180.85000000000053</c:v>
                </c:pt>
                <c:pt idx="691">
                  <c:v>181.21500000000054</c:v>
                </c:pt>
                <c:pt idx="692">
                  <c:v>181.58000000000055</c:v>
                </c:pt>
                <c:pt idx="693">
                  <c:v>181.94500000000056</c:v>
                </c:pt>
                <c:pt idx="694">
                  <c:v>182.31000000000057</c:v>
                </c:pt>
                <c:pt idx="695">
                  <c:v>182.67500000000058</c:v>
                </c:pt>
                <c:pt idx="696">
                  <c:v>183.04000000000059</c:v>
                </c:pt>
                <c:pt idx="697">
                  <c:v>183.4050000000006</c:v>
                </c:pt>
                <c:pt idx="698">
                  <c:v>183.77000000000061</c:v>
                </c:pt>
                <c:pt idx="699">
                  <c:v>184.13500000000062</c:v>
                </c:pt>
                <c:pt idx="700">
                  <c:v>184.50000000000063</c:v>
                </c:pt>
                <c:pt idx="701">
                  <c:v>184.86500000000063</c:v>
                </c:pt>
                <c:pt idx="702">
                  <c:v>185.23000000000064</c:v>
                </c:pt>
                <c:pt idx="703">
                  <c:v>185.59500000000065</c:v>
                </c:pt>
                <c:pt idx="704">
                  <c:v>185.96000000000066</c:v>
                </c:pt>
                <c:pt idx="705">
                  <c:v>186.32500000000067</c:v>
                </c:pt>
                <c:pt idx="706">
                  <c:v>186.69000000000068</c:v>
                </c:pt>
                <c:pt idx="707">
                  <c:v>187.05500000000069</c:v>
                </c:pt>
                <c:pt idx="708">
                  <c:v>187.4200000000007</c:v>
                </c:pt>
                <c:pt idx="709">
                  <c:v>187.78500000000071</c:v>
                </c:pt>
                <c:pt idx="710">
                  <c:v>188.15000000000072</c:v>
                </c:pt>
                <c:pt idx="711">
                  <c:v>188.51500000000073</c:v>
                </c:pt>
                <c:pt idx="712">
                  <c:v>188.88000000000073</c:v>
                </c:pt>
                <c:pt idx="713">
                  <c:v>189.24500000000074</c:v>
                </c:pt>
                <c:pt idx="714">
                  <c:v>189.61000000000075</c:v>
                </c:pt>
                <c:pt idx="715">
                  <c:v>189.97500000000076</c:v>
                </c:pt>
                <c:pt idx="716">
                  <c:v>190.34000000000077</c:v>
                </c:pt>
                <c:pt idx="717">
                  <c:v>190.70500000000078</c:v>
                </c:pt>
                <c:pt idx="718">
                  <c:v>191.07000000000079</c:v>
                </c:pt>
                <c:pt idx="719">
                  <c:v>191.4350000000008</c:v>
                </c:pt>
                <c:pt idx="720">
                  <c:v>191.80000000000081</c:v>
                </c:pt>
                <c:pt idx="721">
                  <c:v>192.16500000000082</c:v>
                </c:pt>
                <c:pt idx="722">
                  <c:v>192.53000000000083</c:v>
                </c:pt>
                <c:pt idx="723">
                  <c:v>192.89500000000083</c:v>
                </c:pt>
                <c:pt idx="724">
                  <c:v>193.26000000000084</c:v>
                </c:pt>
                <c:pt idx="725">
                  <c:v>193.62500000000085</c:v>
                </c:pt>
                <c:pt idx="726">
                  <c:v>193.99000000000086</c:v>
                </c:pt>
                <c:pt idx="727">
                  <c:v>194.35500000000087</c:v>
                </c:pt>
                <c:pt idx="728">
                  <c:v>194.72000000000088</c:v>
                </c:pt>
                <c:pt idx="729">
                  <c:v>195.08500000000089</c:v>
                </c:pt>
                <c:pt idx="730">
                  <c:v>195.4500000000009</c:v>
                </c:pt>
                <c:pt idx="731">
                  <c:v>195.81500000000091</c:v>
                </c:pt>
                <c:pt idx="732">
                  <c:v>196.18000000000092</c:v>
                </c:pt>
                <c:pt idx="733">
                  <c:v>196.54500000000093</c:v>
                </c:pt>
                <c:pt idx="734">
                  <c:v>196.91000000000093</c:v>
                </c:pt>
                <c:pt idx="735">
                  <c:v>197.27500000000094</c:v>
                </c:pt>
                <c:pt idx="736">
                  <c:v>197.64000000000095</c:v>
                </c:pt>
                <c:pt idx="737">
                  <c:v>198.00500000000096</c:v>
                </c:pt>
                <c:pt idx="738">
                  <c:v>198.37000000000097</c:v>
                </c:pt>
                <c:pt idx="739">
                  <c:v>198.73500000000098</c:v>
                </c:pt>
                <c:pt idx="740">
                  <c:v>199.10000000000099</c:v>
                </c:pt>
                <c:pt idx="741">
                  <c:v>199.465000000001</c:v>
                </c:pt>
                <c:pt idx="742">
                  <c:v>199.83000000000101</c:v>
                </c:pt>
                <c:pt idx="743">
                  <c:v>200.19500000000102</c:v>
                </c:pt>
                <c:pt idx="744">
                  <c:v>200.56000000000103</c:v>
                </c:pt>
                <c:pt idx="745">
                  <c:v>200.92500000000103</c:v>
                </c:pt>
                <c:pt idx="746">
                  <c:v>201.29000000000104</c:v>
                </c:pt>
                <c:pt idx="747">
                  <c:v>201.65500000000105</c:v>
                </c:pt>
                <c:pt idx="748">
                  <c:v>202.02000000000106</c:v>
                </c:pt>
                <c:pt idx="749">
                  <c:v>202.38500000000107</c:v>
                </c:pt>
                <c:pt idx="750">
                  <c:v>202.75000000000108</c:v>
                </c:pt>
                <c:pt idx="751">
                  <c:v>203.11500000000109</c:v>
                </c:pt>
                <c:pt idx="752">
                  <c:v>203.4800000000011</c:v>
                </c:pt>
                <c:pt idx="753">
                  <c:v>203.84500000000111</c:v>
                </c:pt>
                <c:pt idx="754">
                  <c:v>204.21000000000112</c:v>
                </c:pt>
                <c:pt idx="755">
                  <c:v>204.57500000000113</c:v>
                </c:pt>
                <c:pt idx="756">
                  <c:v>204.94000000000113</c:v>
                </c:pt>
                <c:pt idx="757">
                  <c:v>205.30500000000114</c:v>
                </c:pt>
                <c:pt idx="758">
                  <c:v>205.67000000000115</c:v>
                </c:pt>
                <c:pt idx="759">
                  <c:v>206.03500000000116</c:v>
                </c:pt>
                <c:pt idx="760">
                  <c:v>206.40000000000117</c:v>
                </c:pt>
                <c:pt idx="761">
                  <c:v>206.76500000000118</c:v>
                </c:pt>
                <c:pt idx="762">
                  <c:v>207.13000000000119</c:v>
                </c:pt>
                <c:pt idx="763">
                  <c:v>207.4950000000012</c:v>
                </c:pt>
                <c:pt idx="764">
                  <c:v>207.86000000000121</c:v>
                </c:pt>
                <c:pt idx="765">
                  <c:v>208.22500000000122</c:v>
                </c:pt>
                <c:pt idx="766">
                  <c:v>208.59000000000123</c:v>
                </c:pt>
                <c:pt idx="767">
                  <c:v>208.95500000000123</c:v>
                </c:pt>
                <c:pt idx="768">
                  <c:v>209.32000000000124</c:v>
                </c:pt>
                <c:pt idx="769">
                  <c:v>209.68500000000125</c:v>
                </c:pt>
                <c:pt idx="770">
                  <c:v>210.05000000000126</c:v>
                </c:pt>
                <c:pt idx="771">
                  <c:v>210.41500000000127</c:v>
                </c:pt>
                <c:pt idx="772">
                  <c:v>210.78000000000128</c:v>
                </c:pt>
                <c:pt idx="773">
                  <c:v>211.14500000000129</c:v>
                </c:pt>
                <c:pt idx="774">
                  <c:v>211.5100000000013</c:v>
                </c:pt>
                <c:pt idx="775">
                  <c:v>211.87500000000131</c:v>
                </c:pt>
                <c:pt idx="776">
                  <c:v>212.24000000000132</c:v>
                </c:pt>
                <c:pt idx="777">
                  <c:v>212.60500000000133</c:v>
                </c:pt>
                <c:pt idx="778">
                  <c:v>212.97000000000133</c:v>
                </c:pt>
                <c:pt idx="779">
                  <c:v>213.33500000000134</c:v>
                </c:pt>
                <c:pt idx="780">
                  <c:v>213.70000000000135</c:v>
                </c:pt>
                <c:pt idx="781">
                  <c:v>214.06500000000136</c:v>
                </c:pt>
                <c:pt idx="782">
                  <c:v>214.43000000000137</c:v>
                </c:pt>
                <c:pt idx="783">
                  <c:v>214.79500000000138</c:v>
                </c:pt>
                <c:pt idx="784">
                  <c:v>215.16000000000139</c:v>
                </c:pt>
                <c:pt idx="785">
                  <c:v>215.5250000000014</c:v>
                </c:pt>
                <c:pt idx="786">
                  <c:v>215.89000000000141</c:v>
                </c:pt>
                <c:pt idx="787">
                  <c:v>216.25500000000142</c:v>
                </c:pt>
                <c:pt idx="788">
                  <c:v>216.62000000000143</c:v>
                </c:pt>
                <c:pt idx="789">
                  <c:v>216.98500000000143</c:v>
                </c:pt>
                <c:pt idx="790">
                  <c:v>217.35000000000144</c:v>
                </c:pt>
                <c:pt idx="791">
                  <c:v>217.71500000000145</c:v>
                </c:pt>
                <c:pt idx="792">
                  <c:v>218.08000000000146</c:v>
                </c:pt>
                <c:pt idx="793">
                  <c:v>218.44500000000147</c:v>
                </c:pt>
                <c:pt idx="794">
                  <c:v>218.81000000000148</c:v>
                </c:pt>
                <c:pt idx="795">
                  <c:v>219.17500000000149</c:v>
                </c:pt>
                <c:pt idx="796">
                  <c:v>219.5400000000015</c:v>
                </c:pt>
                <c:pt idx="797">
                  <c:v>219.90500000000151</c:v>
                </c:pt>
                <c:pt idx="798">
                  <c:v>220.27000000000152</c:v>
                </c:pt>
                <c:pt idx="799">
                  <c:v>220.63500000000153</c:v>
                </c:pt>
                <c:pt idx="800">
                  <c:v>221.00000000000153</c:v>
                </c:pt>
                <c:pt idx="801">
                  <c:v>221.36500000000154</c:v>
                </c:pt>
                <c:pt idx="802">
                  <c:v>221.73000000000155</c:v>
                </c:pt>
                <c:pt idx="803">
                  <c:v>222.09500000000156</c:v>
                </c:pt>
                <c:pt idx="804">
                  <c:v>222.46000000000157</c:v>
                </c:pt>
                <c:pt idx="805">
                  <c:v>222.82500000000158</c:v>
                </c:pt>
                <c:pt idx="806">
                  <c:v>223.19000000000159</c:v>
                </c:pt>
                <c:pt idx="807">
                  <c:v>223.5550000000016</c:v>
                </c:pt>
                <c:pt idx="808">
                  <c:v>223.92000000000161</c:v>
                </c:pt>
                <c:pt idx="809">
                  <c:v>224.28500000000162</c:v>
                </c:pt>
                <c:pt idx="810">
                  <c:v>224.65000000000163</c:v>
                </c:pt>
                <c:pt idx="811">
                  <c:v>225.01500000000163</c:v>
                </c:pt>
                <c:pt idx="812">
                  <c:v>225.38000000000164</c:v>
                </c:pt>
                <c:pt idx="813">
                  <c:v>225.74500000000165</c:v>
                </c:pt>
                <c:pt idx="814">
                  <c:v>226.11000000000166</c:v>
                </c:pt>
                <c:pt idx="815">
                  <c:v>226.47500000000167</c:v>
                </c:pt>
                <c:pt idx="816">
                  <c:v>226.84000000000168</c:v>
                </c:pt>
                <c:pt idx="817">
                  <c:v>227.20500000000169</c:v>
                </c:pt>
                <c:pt idx="818">
                  <c:v>227.5700000000017</c:v>
                </c:pt>
                <c:pt idx="819">
                  <c:v>227.93500000000171</c:v>
                </c:pt>
                <c:pt idx="820">
                  <c:v>228.30000000000172</c:v>
                </c:pt>
                <c:pt idx="821">
                  <c:v>228.66500000000173</c:v>
                </c:pt>
                <c:pt idx="822">
                  <c:v>229.03000000000173</c:v>
                </c:pt>
                <c:pt idx="823">
                  <c:v>229.39500000000174</c:v>
                </c:pt>
                <c:pt idx="824">
                  <c:v>229.76000000000175</c:v>
                </c:pt>
                <c:pt idx="825">
                  <c:v>230.12500000000176</c:v>
                </c:pt>
                <c:pt idx="826">
                  <c:v>230.49000000000177</c:v>
                </c:pt>
                <c:pt idx="827">
                  <c:v>230.85500000000178</c:v>
                </c:pt>
                <c:pt idx="828">
                  <c:v>231.22000000000179</c:v>
                </c:pt>
                <c:pt idx="829">
                  <c:v>231.5850000000018</c:v>
                </c:pt>
                <c:pt idx="830">
                  <c:v>231.95000000000181</c:v>
                </c:pt>
                <c:pt idx="831">
                  <c:v>232.31500000000182</c:v>
                </c:pt>
                <c:pt idx="832">
                  <c:v>232.68000000000183</c:v>
                </c:pt>
                <c:pt idx="833">
                  <c:v>233.04500000000183</c:v>
                </c:pt>
                <c:pt idx="834">
                  <c:v>233.41000000000184</c:v>
                </c:pt>
                <c:pt idx="835">
                  <c:v>233.77500000000185</c:v>
                </c:pt>
                <c:pt idx="836">
                  <c:v>234.14000000000186</c:v>
                </c:pt>
                <c:pt idx="837">
                  <c:v>234.50500000000187</c:v>
                </c:pt>
                <c:pt idx="838">
                  <c:v>234.87000000000188</c:v>
                </c:pt>
                <c:pt idx="839">
                  <c:v>235.23500000000189</c:v>
                </c:pt>
                <c:pt idx="840">
                  <c:v>235.6000000000019</c:v>
                </c:pt>
                <c:pt idx="841">
                  <c:v>235.96500000000191</c:v>
                </c:pt>
                <c:pt idx="842">
                  <c:v>236.33000000000192</c:v>
                </c:pt>
                <c:pt idx="843">
                  <c:v>236.69500000000193</c:v>
                </c:pt>
                <c:pt idx="844">
                  <c:v>237.06000000000193</c:v>
                </c:pt>
                <c:pt idx="845">
                  <c:v>237.42500000000194</c:v>
                </c:pt>
                <c:pt idx="846">
                  <c:v>237.79000000000195</c:v>
                </c:pt>
                <c:pt idx="847">
                  <c:v>238.15500000000196</c:v>
                </c:pt>
                <c:pt idx="848">
                  <c:v>238.52000000000197</c:v>
                </c:pt>
                <c:pt idx="849">
                  <c:v>238.88500000000198</c:v>
                </c:pt>
                <c:pt idx="850">
                  <c:v>239.25000000000199</c:v>
                </c:pt>
                <c:pt idx="851">
                  <c:v>239.615000000002</c:v>
                </c:pt>
                <c:pt idx="852">
                  <c:v>239.98000000000201</c:v>
                </c:pt>
                <c:pt idx="853">
                  <c:v>240.34500000000202</c:v>
                </c:pt>
                <c:pt idx="854">
                  <c:v>240.71000000000203</c:v>
                </c:pt>
                <c:pt idx="855">
                  <c:v>241.07500000000203</c:v>
                </c:pt>
                <c:pt idx="856">
                  <c:v>241.44000000000204</c:v>
                </c:pt>
                <c:pt idx="857">
                  <c:v>241.80500000000205</c:v>
                </c:pt>
                <c:pt idx="858">
                  <c:v>242.17000000000206</c:v>
                </c:pt>
                <c:pt idx="859">
                  <c:v>242.53500000000207</c:v>
                </c:pt>
                <c:pt idx="860">
                  <c:v>242.90000000000208</c:v>
                </c:pt>
                <c:pt idx="861">
                  <c:v>243.26500000000209</c:v>
                </c:pt>
                <c:pt idx="862">
                  <c:v>243.6300000000021</c:v>
                </c:pt>
                <c:pt idx="863">
                  <c:v>243.99500000000211</c:v>
                </c:pt>
                <c:pt idx="864">
                  <c:v>244.36000000000212</c:v>
                </c:pt>
                <c:pt idx="865">
                  <c:v>244.72500000000213</c:v>
                </c:pt>
                <c:pt idx="866">
                  <c:v>245.09000000000214</c:v>
                </c:pt>
                <c:pt idx="867">
                  <c:v>245.45500000000214</c:v>
                </c:pt>
                <c:pt idx="868">
                  <c:v>245.82000000000215</c:v>
                </c:pt>
                <c:pt idx="869">
                  <c:v>246.18500000000216</c:v>
                </c:pt>
                <c:pt idx="870">
                  <c:v>246.55000000000217</c:v>
                </c:pt>
                <c:pt idx="871">
                  <c:v>246.91500000000218</c:v>
                </c:pt>
                <c:pt idx="872">
                  <c:v>247.28000000000219</c:v>
                </c:pt>
                <c:pt idx="873">
                  <c:v>247.6450000000022</c:v>
                </c:pt>
                <c:pt idx="874">
                  <c:v>248.01000000000221</c:v>
                </c:pt>
                <c:pt idx="875">
                  <c:v>248.37500000000222</c:v>
                </c:pt>
                <c:pt idx="876">
                  <c:v>248.74000000000223</c:v>
                </c:pt>
                <c:pt idx="877">
                  <c:v>249.10500000000224</c:v>
                </c:pt>
                <c:pt idx="878">
                  <c:v>249.47000000000224</c:v>
                </c:pt>
                <c:pt idx="879">
                  <c:v>249.83500000000225</c:v>
                </c:pt>
                <c:pt idx="880">
                  <c:v>250.20000000000226</c:v>
                </c:pt>
                <c:pt idx="881">
                  <c:v>250.56500000000227</c:v>
                </c:pt>
                <c:pt idx="882">
                  <c:v>250.93000000000228</c:v>
                </c:pt>
                <c:pt idx="883">
                  <c:v>251.29500000000229</c:v>
                </c:pt>
                <c:pt idx="884">
                  <c:v>251.6600000000023</c:v>
                </c:pt>
                <c:pt idx="885">
                  <c:v>252.02500000000231</c:v>
                </c:pt>
                <c:pt idx="886">
                  <c:v>252.39000000000232</c:v>
                </c:pt>
                <c:pt idx="887">
                  <c:v>252.75500000000233</c:v>
                </c:pt>
                <c:pt idx="888">
                  <c:v>253.12000000000234</c:v>
                </c:pt>
                <c:pt idx="889">
                  <c:v>253.48500000000234</c:v>
                </c:pt>
                <c:pt idx="890">
                  <c:v>253.85000000000235</c:v>
                </c:pt>
                <c:pt idx="891">
                  <c:v>254.21500000000236</c:v>
                </c:pt>
                <c:pt idx="892">
                  <c:v>254.58000000000237</c:v>
                </c:pt>
                <c:pt idx="893">
                  <c:v>254.94500000000238</c:v>
                </c:pt>
                <c:pt idx="894">
                  <c:v>255.31000000000239</c:v>
                </c:pt>
                <c:pt idx="895">
                  <c:v>255.6750000000024</c:v>
                </c:pt>
                <c:pt idx="896">
                  <c:v>256.04000000000241</c:v>
                </c:pt>
                <c:pt idx="897">
                  <c:v>256.40500000000242</c:v>
                </c:pt>
                <c:pt idx="898">
                  <c:v>256.77000000000243</c:v>
                </c:pt>
                <c:pt idx="899">
                  <c:v>257.13500000000244</c:v>
                </c:pt>
                <c:pt idx="900">
                  <c:v>257.50000000000244</c:v>
                </c:pt>
                <c:pt idx="901">
                  <c:v>257.86500000000245</c:v>
                </c:pt>
                <c:pt idx="902">
                  <c:v>258.23000000000246</c:v>
                </c:pt>
                <c:pt idx="903">
                  <c:v>258.59500000000247</c:v>
                </c:pt>
                <c:pt idx="904">
                  <c:v>258.96000000000248</c:v>
                </c:pt>
                <c:pt idx="905">
                  <c:v>259.32500000000249</c:v>
                </c:pt>
                <c:pt idx="906">
                  <c:v>259.6900000000025</c:v>
                </c:pt>
                <c:pt idx="907">
                  <c:v>260.05500000000251</c:v>
                </c:pt>
                <c:pt idx="908">
                  <c:v>260.42000000000252</c:v>
                </c:pt>
                <c:pt idx="909">
                  <c:v>260.78500000000253</c:v>
                </c:pt>
                <c:pt idx="910">
                  <c:v>261.15000000000254</c:v>
                </c:pt>
                <c:pt idx="911">
                  <c:v>261.51500000000254</c:v>
                </c:pt>
                <c:pt idx="912">
                  <c:v>261.88000000000255</c:v>
                </c:pt>
                <c:pt idx="913">
                  <c:v>262.24500000000256</c:v>
                </c:pt>
                <c:pt idx="914">
                  <c:v>262.61000000000257</c:v>
                </c:pt>
                <c:pt idx="915">
                  <c:v>262.97500000000258</c:v>
                </c:pt>
                <c:pt idx="916">
                  <c:v>263.34000000000259</c:v>
                </c:pt>
                <c:pt idx="917">
                  <c:v>263.7050000000026</c:v>
                </c:pt>
                <c:pt idx="918">
                  <c:v>264.07000000000261</c:v>
                </c:pt>
                <c:pt idx="919">
                  <c:v>264.43500000000262</c:v>
                </c:pt>
                <c:pt idx="920">
                  <c:v>264.80000000000263</c:v>
                </c:pt>
                <c:pt idx="921">
                  <c:v>265.16500000000264</c:v>
                </c:pt>
                <c:pt idx="922">
                  <c:v>265.53000000000264</c:v>
                </c:pt>
                <c:pt idx="923">
                  <c:v>265.89500000000265</c:v>
                </c:pt>
                <c:pt idx="924">
                  <c:v>266.26000000000266</c:v>
                </c:pt>
                <c:pt idx="925">
                  <c:v>266.62500000000267</c:v>
                </c:pt>
                <c:pt idx="926">
                  <c:v>266.99000000000268</c:v>
                </c:pt>
                <c:pt idx="927">
                  <c:v>267.35500000000269</c:v>
                </c:pt>
                <c:pt idx="928">
                  <c:v>267.7200000000027</c:v>
                </c:pt>
                <c:pt idx="929">
                  <c:v>268.08500000000271</c:v>
                </c:pt>
                <c:pt idx="930">
                  <c:v>268.45000000000272</c:v>
                </c:pt>
                <c:pt idx="931">
                  <c:v>268.81500000000273</c:v>
                </c:pt>
                <c:pt idx="932">
                  <c:v>269.18000000000274</c:v>
                </c:pt>
                <c:pt idx="933">
                  <c:v>269.54500000000274</c:v>
                </c:pt>
                <c:pt idx="934">
                  <c:v>269.91000000000275</c:v>
                </c:pt>
                <c:pt idx="935">
                  <c:v>270.27500000000276</c:v>
                </c:pt>
                <c:pt idx="936">
                  <c:v>270.64000000000277</c:v>
                </c:pt>
              </c:numCache>
            </c:numRef>
          </c:xVal>
          <c:yVal>
            <c:numRef>
              <c:f>Data!$AI$2:$AI$1000</c:f>
              <c:numCache>
                <c:formatCode>0.0000</c:formatCode>
                <c:ptCount val="999"/>
                <c:pt idx="0">
                  <c:v>6.9201014250320339E-2</c:v>
                </c:pt>
                <c:pt idx="1">
                  <c:v>6.9215331688051121E-2</c:v>
                </c:pt>
                <c:pt idx="2">
                  <c:v>6.9090321069068344E-2</c:v>
                </c:pt>
                <c:pt idx="3">
                  <c:v>6.8836710379883925E-2</c:v>
                </c:pt>
                <c:pt idx="4">
                  <c:v>6.8471741497662927E-2</c:v>
                </c:pt>
                <c:pt idx="5">
                  <c:v>6.8018194051441105E-2</c:v>
                </c:pt>
                <c:pt idx="6">
                  <c:v>6.7503097899118694E-2</c:v>
                </c:pt>
                <c:pt idx="7">
                  <c:v>6.6956207819247562E-2</c:v>
                </c:pt>
                <c:pt idx="8">
                  <c:v>6.6408327596966327E-2</c:v>
                </c:pt>
                <c:pt idx="9">
                  <c:v>6.5889579272683518E-2</c:v>
                </c:pt>
                <c:pt idx="10">
                  <c:v>6.5427716428578878E-2</c:v>
                </c:pt>
                <c:pt idx="11">
                  <c:v>6.5046577834146385E-2</c:v>
                </c:pt>
                <c:pt idx="12">
                  <c:v>6.4764769704151487E-2</c:v>
                </c:pt>
                <c:pt idx="13">
                  <c:v>6.459465170276972E-2</c:v>
                </c:pt>
                <c:pt idx="14">
                  <c:v>6.4541684407805208E-2</c:v>
                </c:pt>
                <c:pt idx="15">
                  <c:v>6.4604175226325722E-2</c:v>
                </c:pt>
                <c:pt idx="16">
                  <c:v>6.4773436914721094E-2</c:v>
                </c:pt>
                <c:pt idx="17">
                  <c:v>6.503434920992994E-2</c:v>
                </c:pt>
                <c:pt idx="18">
                  <c:v>6.5366290978621025E-2</c:v>
                </c:pt>
                <c:pt idx="19">
                  <c:v>6.574438906031696E-2</c:v>
                </c:pt>
                <c:pt idx="20">
                  <c:v>6.6141011834662505E-2</c:v>
                </c:pt>
                <c:pt idx="21">
                  <c:v>6.6527421521384411E-2</c:v>
                </c:pt>
                <c:pt idx="22">
                  <c:v>6.6875490127005832E-2</c:v>
                </c:pt>
                <c:pt idx="23">
                  <c:v>6.715938030577058E-2</c:v>
                </c:pt>
                <c:pt idx="24">
                  <c:v>6.7357094412469301E-2</c:v>
                </c:pt>
                <c:pt idx="25">
                  <c:v>6.7451802576687203E-2</c:v>
                </c:pt>
                <c:pt idx="26">
                  <c:v>6.7432873289018341E-2</c:v>
                </c:pt>
                <c:pt idx="27">
                  <c:v>6.7296547034967846E-2</c:v>
                </c:pt>
                <c:pt idx="28">
                  <c:v>6.704621396540271E-2</c:v>
                </c:pt>
                <c:pt idx="29">
                  <c:v>6.6692279282284633E-2</c:v>
                </c:pt>
                <c:pt idx="30">
                  <c:v>6.6251623645594879E-2</c:v>
                </c:pt>
                <c:pt idx="31">
                  <c:v>6.5746689118775445E-2</c:v>
                </c:pt>
                <c:pt idx="32">
                  <c:v>6.5204242636330748E-2</c:v>
                </c:pt>
                <c:pt idx="33">
                  <c:v>6.4653887469160135E-2</c:v>
                </c:pt>
                <c:pt idx="34">
                  <c:v>6.4126407621551459E-2</c:v>
                </c:pt>
                <c:pt idx="35">
                  <c:v>6.3652039690533388E-2</c:v>
                </c:pt>
                <c:pt idx="36">
                  <c:v>6.325877090367385E-2</c:v>
                </c:pt>
                <c:pt idx="37">
                  <c:v>6.2970760585602262E-2</c:v>
                </c:pt>
                <c:pt idx="38">
                  <c:v>6.2806975270174106E-2</c:v>
                </c:pt>
                <c:pt idx="39">
                  <c:v>6.2780115476906748E-2</c:v>
                </c:pt>
                <c:pt idx="40">
                  <c:v>6.2895895505319391E-2</c:v>
                </c:pt>
                <c:pt idx="41">
                  <c:v>6.3152717423171786E-2</c:v>
                </c:pt>
                <c:pt idx="42">
                  <c:v>6.3541757889545566E-2</c:v>
                </c:pt>
                <c:pt idx="43">
                  <c:v>6.4047462851380577E-2</c:v>
                </c:pt>
                <c:pt idx="44">
                  <c:v>6.4648421833844394E-2</c:v>
                </c:pt>
                <c:pt idx="45">
                  <c:v>6.5318571845698573E-2</c:v>
                </c:pt>
                <c:pt idx="46">
                  <c:v>6.602866208310551E-2</c:v>
                </c:pt>
                <c:pt idx="47">
                  <c:v>6.6747895717400321E-2</c:v>
                </c:pt>
                <c:pt idx="48">
                  <c:v>6.7445654947226999E-2</c:v>
                </c:pt>
                <c:pt idx="49">
                  <c:v>6.8093210761508677E-2</c:v>
                </c:pt>
                <c:pt idx="50">
                  <c:v>6.8665319767765798E-2</c:v>
                </c:pt>
                <c:pt idx="51">
                  <c:v>6.91416169382391E-2</c:v>
                </c:pt>
                <c:pt idx="52">
                  <c:v>6.9507724841728263E-2</c:v>
                </c:pt>
                <c:pt idx="53">
                  <c:v>6.9756016191008574E-2</c:v>
                </c:pt>
                <c:pt idx="54">
                  <c:v>6.9885986412737688E-2</c:v>
                </c:pt>
                <c:pt idx="55">
                  <c:v>6.9904215300578512E-2</c:v>
                </c:pt>
                <c:pt idx="56">
                  <c:v>6.9823920362556927E-2</c:v>
                </c:pt>
                <c:pt idx="57">
                  <c:v>6.9664127871865655E-2</c:v>
                </c:pt>
                <c:pt idx="58">
                  <c:v>6.9448509536341671E-2</c:v>
                </c:pt>
                <c:pt idx="59">
                  <c:v>6.9203951861288956E-2</c:v>
                </c:pt>
                <c:pt idx="60">
                  <c:v>6.895894059588277E-2</c:v>
                </c:pt>
                <c:pt idx="61">
                  <c:v>6.8741853248100282E-2</c:v>
                </c:pt>
                <c:pt idx="62">
                  <c:v>6.8579257920170889E-2</c:v>
                </c:pt>
                <c:pt idx="63">
                  <c:v>6.8494316354343457E-2</c:v>
                </c:pt>
                <c:pt idx="64">
                  <c:v>6.8505383108084322E-2</c:v>
                </c:pt>
                <c:pt idx="65">
                  <c:v>6.8624881540501406E-2</c:v>
                </c:pt>
                <c:pt idx="66">
                  <c:v>6.8858521431456376E-2</c:v>
                </c:pt>
                <c:pt idx="67">
                  <c:v>6.920490347965727E-2</c:v>
                </c:pt>
                <c:pt idx="68">
                  <c:v>6.965553375709857E-2</c:v>
                </c:pt>
                <c:pt idx="69">
                  <c:v>7.0195247704060867E-2</c:v>
                </c:pt>
                <c:pt idx="70">
                  <c:v>7.0803019776911266E-2</c:v>
                </c:pt>
                <c:pt idx="71">
                  <c:v>7.1453112754352274E-2</c:v>
                </c:pt>
                <c:pt idx="72">
                  <c:v>7.2116501232642946E-2</c:v>
                </c:pt>
                <c:pt idx="73">
                  <c:v>7.2762488111931312E-2</c:v>
                </c:pt>
                <c:pt idx="74">
                  <c:v>7.3360421795145458E-2</c:v>
                </c:pt>
                <c:pt idx="75">
                  <c:v>7.3881416022492999E-2</c:v>
                </c:pt>
                <c:pt idx="76">
                  <c:v>7.429997408077936E-2</c:v>
                </c:pt>
                <c:pt idx="77">
                  <c:v>7.4595424568281124E-2</c:v>
                </c:pt>
                <c:pt idx="78">
                  <c:v>7.4753086651275641E-2</c:v>
                </c:pt>
                <c:pt idx="79">
                  <c:v>7.476509820202619E-2</c:v>
                </c:pt>
                <c:pt idx="80">
                  <c:v>7.4630859475262892E-2</c:v>
                </c:pt>
                <c:pt idx="81">
                  <c:v>7.4357066957935397E-2</c:v>
                </c:pt>
                <c:pt idx="82">
                  <c:v>7.3957335457002824E-2</c:v>
                </c:pt>
                <c:pt idx="83">
                  <c:v>7.3451430030797765E-2</c:v>
                </c:pt>
                <c:pt idx="84">
                  <c:v>7.2864151673290994E-2</c:v>
                </c:pt>
                <c:pt idx="85">
                  <c:v>7.2223940450477739E-2</c:v>
                </c:pt>
                <c:pt idx="86">
                  <c:v>7.1561275931040572E-2</c:v>
                </c:pt>
                <c:pt idx="87">
                  <c:v>7.0906966325332152E-2</c:v>
                </c:pt>
                <c:pt idx="88">
                  <c:v>7.0290424085127659E-2</c:v>
                </c:pt>
                <c:pt idx="89">
                  <c:v>6.9738026458706456E-2</c:v>
                </c:pt>
                <c:pt idx="90">
                  <c:v>6.9271654599521879E-2</c:v>
                </c:pt>
                <c:pt idx="91">
                  <c:v>6.8907494572371372E-2</c:v>
                </c:pt>
                <c:pt idx="92">
                  <c:v>6.8655168576166312E-2</c:v>
                </c:pt>
                <c:pt idx="93">
                  <c:v>6.8517245767548918E-2</c:v>
                </c:pt>
                <c:pt idx="94">
                  <c:v>6.8489160309167185E-2</c:v>
                </c:pt>
                <c:pt idx="95">
                  <c:v>6.8559540926661527E-2</c:v>
                </c:pt>
                <c:pt idx="96">
                  <c:v>6.8710932675927996E-2</c:v>
                </c:pt>
                <c:pt idx="97">
                  <c:v>6.892086914753881E-2</c:v>
                </c:pt>
                <c:pt idx="98">
                  <c:v>6.9163233255427878E-2</c:v>
                </c:pt>
                <c:pt idx="99">
                  <c:v>6.9409828221928455E-2</c:v>
                </c:pt>
                <c:pt idx="100">
                  <c:v>6.9632068327968102E-2</c:v>
                </c:pt>
                <c:pt idx="101">
                  <c:v>6.9802692135311373E-2</c:v>
                </c:pt>
                <c:pt idx="102">
                  <c:v>6.9897399600147E-2</c:v>
                </c:pt>
                <c:pt idx="103">
                  <c:v>6.9896318857849873E-2</c:v>
                </c:pt>
                <c:pt idx="104">
                  <c:v>6.9785218217576675E-2</c:v>
                </c:pt>
                <c:pt idx="105">
                  <c:v>6.9556393503760652E-2</c:v>
                </c:pt>
                <c:pt idx="106">
                  <c:v>6.9209179483424782E-2</c:v>
                </c:pt>
                <c:pt idx="107">
                  <c:v>6.8750055658355458E-2</c:v>
                </c:pt>
                <c:pt idx="108">
                  <c:v>6.8192339945963854E-2</c:v>
                </c:pt>
                <c:pt idx="109">
                  <c:v>6.7555487390966604E-2</c:v>
                </c:pt>
                <c:pt idx="110">
                  <c:v>6.6864033689256294E-2</c:v>
                </c:pt>
                <c:pt idx="111">
                  <c:v>6.6146243668918886E-2</c:v>
                </c:pt>
                <c:pt idx="112">
                  <c:v>6.5432541795151219E-2</c:v>
                </c:pt>
                <c:pt idx="113">
                  <c:v>6.4753814276561725E-2</c:v>
                </c:pt>
                <c:pt idx="114">
                  <c:v>6.4139679733483446E-2</c:v>
                </c:pt>
                <c:pt idx="115">
                  <c:v>6.3616827221482541E-2</c:v>
                </c:pt>
                <c:pt idx="116">
                  <c:v>6.3207516580102416E-2</c:v>
                </c:pt>
                <c:pt idx="117">
                  <c:v>6.2928326816657179E-2</c:v>
                </c:pt>
                <c:pt idx="118">
                  <c:v>6.2789224067764965E-2</c:v>
                </c:pt>
                <c:pt idx="119">
                  <c:v>6.2793002418182156E-2</c:v>
                </c:pt>
                <c:pt idx="120">
                  <c:v>6.2935129543011739E-2</c:v>
                </c:pt>
                <c:pt idx="121">
                  <c:v>6.3204005995728577E-2</c:v>
                </c:pt>
                <c:pt idx="122">
                  <c:v>6.358162331570906E-2</c:v>
                </c:pt>
                <c:pt idx="123">
                  <c:v>6.4044583329075963E-2</c:v>
                </c:pt>
                <c:pt idx="124">
                  <c:v>6.4565420370952809E-2</c:v>
                </c:pt>
                <c:pt idx="125">
                  <c:v>6.5114150847764743E-2</c:v>
                </c:pt>
                <c:pt idx="126">
                  <c:v>6.565996157586379E-2</c:v>
                </c:pt>
                <c:pt idx="127">
                  <c:v>6.6172940420793178E-2</c:v>
                </c:pt>
                <c:pt idx="128">
                  <c:v>6.6625750372690487E-2</c:v>
                </c:pt>
                <c:pt idx="129">
                  <c:v>6.6995151464304153E-2</c:v>
                </c:pt>
                <c:pt idx="130">
                  <c:v>6.7263283681284411E-2</c:v>
                </c:pt>
                <c:pt idx="131">
                  <c:v>6.7418637729044092E-2</c:v>
                </c:pt>
                <c:pt idx="132">
                  <c:v>6.7456658420941909E-2</c:v>
                </c:pt>
                <c:pt idx="133">
                  <c:v>6.7379946513689809E-2</c:v>
                </c:pt>
                <c:pt idx="134">
                  <c:v>6.7198047831519558E-2</c:v>
                </c:pt>
                <c:pt idx="135">
                  <c:v>6.6926842172679177E-2</c:v>
                </c:pt>
                <c:pt idx="136">
                  <c:v>6.6587567425745384E-2</c:v>
                </c:pt>
                <c:pt idx="137">
                  <c:v>6.6205535225683607E-2</c:v>
                </c:pt>
                <c:pt idx="138">
                  <c:v>6.5808612153539239E-2</c:v>
                </c:pt>
                <c:pt idx="139">
                  <c:v>6.5425553916908685E-2</c:v>
                </c:pt>
                <c:pt idx="140">
                  <c:v>6.5084288371748442E-2</c:v>
                </c:pt>
                <c:pt idx="141">
                  <c:v>6.4810246177141137E-2</c:v>
                </c:pt>
                <c:pt idx="142">
                  <c:v>6.462483514555295E-2</c:v>
                </c:pt>
                <c:pt idx="143">
                  <c:v>6.4544146118203125E-2</c:v>
                </c:pt>
                <c:pt idx="144">
                  <c:v>6.4577964929798226E-2</c:v>
                </c:pt>
                <c:pt idx="145">
                  <c:v>6.472914748883922E-2</c:v>
                </c:pt>
                <c:pt idx="146">
                  <c:v>6.4993394193250772E-2</c:v>
                </c:pt>
                <c:pt idx="147">
                  <c:v>6.5359437017782282E-2</c:v>
                </c:pt>
                <c:pt idx="148">
                  <c:v>6.5809628959959024E-2</c:v>
                </c:pt>
                <c:pt idx="149">
                  <c:v>6.6320902469671109E-2</c:v>
                </c:pt>
                <c:pt idx="150">
                  <c:v>6.6866042334525547E-2</c:v>
                </c:pt>
                <c:pt idx="151">
                  <c:v>6.7415200460287233E-2</c:v>
                </c:pt>
                <c:pt idx="152">
                  <c:v>6.7937566105837774E-2</c:v>
                </c:pt>
                <c:pt idx="153">
                  <c:v>6.84030962001589E-2</c:v>
                </c:pt>
                <c:pt idx="154">
                  <c:v>6.8784206896476241E-2</c:v>
                </c:pt>
                <c:pt idx="155">
                  <c:v>6.9057329704945783E-2</c:v>
                </c:pt>
                <c:pt idx="156">
                  <c:v>6.9204243265224633E-2</c:v>
                </c:pt>
                <c:pt idx="157">
                  <c:v>6.9213104631950087E-2</c:v>
                </c:pt>
                <c:pt idx="158">
                  <c:v>6.9079121116297118E-2</c:v>
                </c:pt>
                <c:pt idx="159">
                  <c:v>6.8804824272306414E-2</c:v>
                </c:pt>
                <c:pt idx="160">
                  <c:v>6.8399930361365616E-2</c:v>
                </c:pt>
                <c:pt idx="161">
                  <c:v>6.7880795269870953E-2</c:v>
                </c:pt>
                <c:pt idx="162">
                  <c:v>6.7269495040155572E-2</c:v>
                </c:pt>
                <c:pt idx="163">
                  <c:v>6.6592584575813268E-2</c:v>
                </c:pt>
                <c:pt idx="164">
                  <c:v>6.5879605474381694E-2</c:v>
                </c:pt>
                <c:pt idx="165">
                  <c:v>6.516142826991668E-2</c:v>
                </c:pt>
                <c:pt idx="166">
                  <c:v>6.4468523815148893E-2</c:v>
                </c:pt>
                <c:pt idx="167">
                  <c:v>6.3829262556702251E-2</c:v>
                </c:pt>
                <c:pt idx="168">
                  <c:v>6.326833882725659E-2</c:v>
                </c:pt>
                <c:pt idx="169">
                  <c:v>6.2805410088981647E-2</c:v>
                </c:pt>
                <c:pt idx="170">
                  <c:v>6.2454028724933719E-2</c:v>
                </c:pt>
                <c:pt idx="171">
                  <c:v>6.222092719615907E-2</c:v>
                </c:pt>
                <c:pt idx="172">
                  <c:v>6.2105697122875704E-2</c:v>
                </c:pt>
                <c:pt idx="173">
                  <c:v>6.2100880268633189E-2</c:v>
                </c:pt>
                <c:pt idx="174">
                  <c:v>6.2192465799891794E-2</c:v>
                </c:pt>
                <c:pt idx="175">
                  <c:v>6.2360764911907458E-2</c:v>
                </c:pt>
                <c:pt idx="176">
                  <c:v>6.2581612288433702E-2</c:v>
                </c:pt>
                <c:pt idx="177">
                  <c:v>6.2827825135915616E-2</c:v>
                </c:pt>
                <c:pt idx="178">
                  <c:v>6.3070835774910086E-2</c:v>
                </c:pt>
                <c:pt idx="179">
                  <c:v>6.3282403827642345E-2</c:v>
                </c:pt>
                <c:pt idx="180">
                  <c:v>6.3436309480289221E-2</c:v>
                </c:pt>
                <c:pt idx="181">
                  <c:v>6.3509930382937008E-2</c:v>
                </c:pt>
                <c:pt idx="182">
                  <c:v>6.3485611417131563E-2</c:v>
                </c:pt>
                <c:pt idx="183">
                  <c:v>6.3351748428651086E-2</c:v>
                </c:pt>
                <c:pt idx="184">
                  <c:v>6.3103523412060561E-2</c:v>
                </c:pt>
                <c:pt idx="185">
                  <c:v>6.2743248605108659E-2</c:v>
                </c:pt>
                <c:pt idx="186">
                  <c:v>6.2280299361475625E-2</c:v>
                </c:pt>
                <c:pt idx="187">
                  <c:v>6.1730639236319607E-2</c:v>
                </c:pt>
                <c:pt idx="188">
                  <c:v>6.1115964090971017E-2</c:v>
                </c:pt>
                <c:pt idx="189">
                  <c:v>6.0462513862491199E-2</c:v>
                </c:pt>
                <c:pt idx="190">
                  <c:v>5.9799619699865796E-2</c:v>
                </c:pt>
                <c:pt idx="191">
                  <c:v>5.9158069350071583E-2</c:v>
                </c:pt>
                <c:pt idx="192">
                  <c:v>5.8568384114502881E-2</c:v>
                </c:pt>
                <c:pt idx="193">
                  <c:v>5.8059105791495688E-2</c:v>
                </c:pt>
                <c:pt idx="194">
                  <c:v>5.7655191481948045E-2</c:v>
                </c:pt>
                <c:pt idx="195">
                  <c:v>5.7376607992928576E-2</c:v>
                </c:pt>
                <c:pt idx="196">
                  <c:v>5.7237206180203698E-2</c:v>
                </c:pt>
                <c:pt idx="197">
                  <c:v>5.7243939577038265E-2</c:v>
                </c:pt>
                <c:pt idx="198">
                  <c:v>5.7396471978990726E-2</c:v>
                </c:pt>
                <c:pt idx="199">
                  <c:v>5.7687196419374566E-2</c:v>
                </c:pt>
                <c:pt idx="200">
                  <c:v>5.8101664450525239E-2</c:v>
                </c:pt>
                <c:pt idx="201">
                  <c:v>5.8619401188617644E-2</c:v>
                </c:pt>
                <c:pt idx="202">
                  <c:v>5.9215059527478214E-2</c:v>
                </c:pt>
                <c:pt idx="203">
                  <c:v>5.9859847542194582E-2</c:v>
                </c:pt>
                <c:pt idx="204">
                  <c:v>6.0523147496158426E-2</c:v>
                </c:pt>
                <c:pt idx="205">
                  <c:v>6.1174233928882507E-2</c:v>
                </c:pt>
                <c:pt idx="206">
                  <c:v>6.1783992662639613E-2</c:v>
                </c:pt>
                <c:pt idx="207">
                  <c:v>6.232654254629965E-2</c:v>
                </c:pt>
                <c:pt idx="208">
                  <c:v>6.2780667355654865E-2</c:v>
                </c:pt>
                <c:pt idx="209">
                  <c:v>6.3130976170048703E-2</c:v>
                </c:pt>
                <c:pt idx="210">
                  <c:v>6.3368726120965002E-2</c:v>
                </c:pt>
                <c:pt idx="211">
                  <c:v>6.3492260767160358E-2</c:v>
                </c:pt>
                <c:pt idx="212">
                  <c:v>6.3507039384359851E-2</c:v>
                </c:pt>
                <c:pt idx="213">
                  <c:v>6.3425255903520036E-2</c:v>
                </c:pt>
                <c:pt idx="214">
                  <c:v>6.3265069747547406E-2</c:v>
                </c:pt>
                <c:pt idx="215">
                  <c:v>6.3049493055403166E-2</c:v>
                </c:pt>
                <c:pt idx="216">
                  <c:v>6.2804998471141849E-2</c:v>
                </c:pt>
                <c:pt idx="217">
                  <c:v>6.2559927686173536E-2</c:v>
                </c:pt>
                <c:pt idx="218">
                  <c:v>6.2342792338909152E-2</c:v>
                </c:pt>
                <c:pt idx="219">
                  <c:v>6.2180565043341109E-2</c:v>
                </c:pt>
                <c:pt idx="220">
                  <c:v>6.2097058883705952E-2</c:v>
                </c:pt>
                <c:pt idx="221">
                  <c:v>6.2111488643862942E-2</c:v>
                </c:pt>
                <c:pt idx="222">
                  <c:v>6.2237296627654252E-2</c:v>
                </c:pt>
                <c:pt idx="223">
                  <c:v>6.248131076651376E-2</c:v>
                </c:pt>
                <c:pt idx="224">
                  <c:v>6.2843283671213071E-2</c:v>
                </c:pt>
                <c:pt idx="225">
                  <c:v>6.3315839456113049E-2</c:v>
                </c:pt>
                <c:pt idx="226">
                  <c:v>6.3884831796778271E-2</c:v>
                </c:pt>
                <c:pt idx="227">
                  <c:v>6.4530093113439463E-2</c:v>
                </c:pt>
                <c:pt idx="228">
                  <c:v>6.5226532353332561E-2</c:v>
                </c:pt>
                <c:pt idx="229">
                  <c:v>6.5945518858343155E-2</c:v>
                </c:pt>
                <c:pt idx="230">
                  <c:v>6.6656473395284938E-2</c:v>
                </c:pt>
                <c:pt idx="231">
                  <c:v>6.7328575534334772E-2</c:v>
                </c:pt>
                <c:pt idx="232">
                  <c:v>6.7932489867865986E-2</c:v>
                </c:pt>
                <c:pt idx="233">
                  <c:v>6.8442012450497372E-2</c:v>
                </c:pt>
                <c:pt idx="234">
                  <c:v>6.8835543375603284E-2</c:v>
                </c:pt>
                <c:pt idx="235">
                  <c:v>6.9097301324301891E-2</c:v>
                </c:pt>
                <c:pt idx="236">
                  <c:v>6.9218210662154681E-2</c:v>
                </c:pt>
                <c:pt idx="237">
                  <c:v>6.919641037277996E-2</c:v>
                </c:pt>
                <c:pt idx="238">
                  <c:v>6.9037355734832051E-2</c:v>
                </c:pt>
                <c:pt idx="239">
                  <c:v>6.8753506931751016E-2</c:v>
                </c:pt>
                <c:pt idx="240">
                  <c:v>6.8363622399299467E-2</c:v>
                </c:pt>
                <c:pt idx="241">
                  <c:v>6.7891697312138163E-2</c:v>
                </c:pt>
                <c:pt idx="242">
                  <c:v>6.736560789383618E-2</c:v>
                </c:pt>
                <c:pt idx="243">
                  <c:v>6.6815539043544703E-2</c:v>
                </c:pt>
                <c:pt idx="244">
                  <c:v>6.6272285144767101E-2</c:v>
                </c:pt>
                <c:pt idx="245">
                  <c:v>6.5765521149052611E-2</c:v>
                </c:pt>
                <c:pt idx="246">
                  <c:v>6.5322142696273774E-2</c:v>
                </c:pt>
                <c:pt idx="247">
                  <c:v>6.4964770048188708E-2</c:v>
                </c:pt>
                <c:pt idx="248">
                  <c:v>6.4710501201570791E-2</c:v>
                </c:pt>
                <c:pt idx="249">
                  <c:v>6.4569985250339579E-2</c:v>
                </c:pt>
                <c:pt idx="250">
                  <c:v>6.454686870181145E-2</c:v>
                </c:pt>
                <c:pt idx="251">
                  <c:v>6.4637646072059143E-2</c:v>
                </c:pt>
                <c:pt idx="252">
                  <c:v>6.4831922913944032E-2</c:v>
                </c:pt>
                <c:pt idx="253">
                  <c:v>6.5113075795641753E-2</c:v>
                </c:pt>
                <c:pt idx="254">
                  <c:v>6.5459271000997757E-2</c:v>
                </c:pt>
                <c:pt idx="255">
                  <c:v>6.5844783168452187E-2</c:v>
                </c:pt>
                <c:pt idx="256">
                  <c:v>6.6241537899702718E-2</c:v>
                </c:pt>
                <c:pt idx="257">
                  <c:v>6.6620789536836492E-2</c:v>
                </c:pt>
                <c:pt idx="258">
                  <c:v>6.6954837562293396E-2</c:v>
                </c:pt>
                <c:pt idx="259">
                  <c:v>6.7218682863170148E-2</c:v>
                </c:pt>
                <c:pt idx="260">
                  <c:v>6.7391528546771232E-2</c:v>
                </c:pt>
                <c:pt idx="261">
                  <c:v>6.745803890068465E-2</c:v>
                </c:pt>
                <c:pt idx="262">
                  <c:v>6.7409283947902465E-2</c:v>
                </c:pt>
                <c:pt idx="263">
                  <c:v>6.7243315062141415E-2</c:v>
                </c:pt>
                <c:pt idx="264">
                  <c:v>6.6965338248827569E-2</c:v>
                </c:pt>
                <c:pt idx="265">
                  <c:v>6.6587474752599157E-2</c:v>
                </c:pt>
                <c:pt idx="266">
                  <c:v>6.6128122302284542E-2</c:v>
                </c:pt>
                <c:pt idx="267">
                  <c:v>6.5610953194760138E-2</c:v>
                </c:pt>
                <c:pt idx="268">
                  <c:v>6.5063606238934507E-2</c:v>
                </c:pt>
                <c:pt idx="269">
                  <c:v>6.451614713799822E-2</c:v>
                </c:pt>
                <c:pt idx="270">
                  <c:v>6.3999385176504622E-2</c:v>
                </c:pt>
                <c:pt idx="271">
                  <c:v>6.3543142337616834E-2</c:v>
                </c:pt>
                <c:pt idx="272">
                  <c:v>6.317457373198114E-2</c:v>
                </c:pt>
                <c:pt idx="273">
                  <c:v>6.2916635314983926E-2</c:v>
                </c:pt>
                <c:pt idx="274">
                  <c:v>6.278678646986291E-2</c:v>
                </c:pt>
                <c:pt idx="275">
                  <c:v>6.2796001620946257E-2</c:v>
                </c:pt>
                <c:pt idx="276">
                  <c:v>6.2948147382073424E-2</c:v>
                </c:pt>
                <c:pt idx="277">
                  <c:v>6.3239760850967983E-2</c:v>
                </c:pt>
                <c:pt idx="278">
                  <c:v>6.3660241727254152E-2</c:v>
                </c:pt>
                <c:pt idx="279">
                  <c:v>6.4192447272868242E-2</c:v>
                </c:pt>
                <c:pt idx="280">
                  <c:v>6.4813656103416703E-2</c:v>
                </c:pt>
                <c:pt idx="281">
                  <c:v>6.549684571604375E-2</c:v>
                </c:pt>
                <c:pt idx="282">
                  <c:v>6.6212210730681231E-2</c:v>
                </c:pt>
                <c:pt idx="283">
                  <c:v>6.6928835073603365E-2</c:v>
                </c:pt>
                <c:pt idx="284">
                  <c:v>6.7616422551889863E-2</c:v>
                </c:pt>
                <c:pt idx="285">
                  <c:v>6.8246986957497632E-2</c:v>
                </c:pt>
                <c:pt idx="286">
                  <c:v>6.879640518922539E-2</c:v>
                </c:pt>
                <c:pt idx="287">
                  <c:v>6.9245744755371624E-2</c:v>
                </c:pt>
                <c:pt idx="288">
                  <c:v>6.9582289968141683E-2</c:v>
                </c:pt>
                <c:pt idx="289">
                  <c:v>6.9800208421173654E-2</c:v>
                </c:pt>
                <c:pt idx="290">
                  <c:v>6.9900819964320807E-2</c:v>
                </c:pt>
                <c:pt idx="291">
                  <c:v>6.9892453173911975E-2</c:v>
                </c:pt>
                <c:pt idx="292">
                  <c:v>6.9789897957276678E-2</c:v>
                </c:pt>
                <c:pt idx="293">
                  <c:v>6.9613486073558745E-2</c:v>
                </c:pt>
                <c:pt idx="294">
                  <c:v>6.9387852673337455E-2</c:v>
                </c:pt>
                <c:pt idx="295">
                  <c:v>6.9140450236403236E-2</c:v>
                </c:pt>
                <c:pt idx="296">
                  <c:v>6.8899900473512729E-2</c:v>
                </c:pt>
                <c:pt idx="297">
                  <c:v>6.8694279041648404E-2</c:v>
                </c:pt>
                <c:pt idx="298">
                  <c:v>6.8549431771651098E-2</c:v>
                </c:pt>
                <c:pt idx="299">
                  <c:v>6.8487419301533223E-2</c:v>
                </c:pt>
                <c:pt idx="300">
                  <c:v>6.8525179651829277E-2</c:v>
                </c:pt>
                <c:pt idx="301">
                  <c:v>6.8673485792211747E-2</c:v>
                </c:pt>
                <c:pt idx="302">
                  <c:v>6.8936258346454699E-2</c:v>
                </c:pt>
                <c:pt idx="303">
                  <c:v>6.9310273233572472E-2</c:v>
                </c:pt>
                <c:pt idx="304">
                  <c:v>6.9785281411927191E-2</c:v>
                </c:pt>
                <c:pt idx="305">
                  <c:v>7.0344534276355869E-2</c:v>
                </c:pt>
                <c:pt idx="306">
                  <c:v>7.096568500835429E-2</c:v>
                </c:pt>
                <c:pt idx="307">
                  <c:v>7.1622014627586147E-2</c:v>
                </c:pt>
                <c:pt idx="308">
                  <c:v>7.2283912873777084E-2</c:v>
                </c:pt>
                <c:pt idx="309">
                  <c:v>7.2920529427694947E-2</c:v>
                </c:pt>
                <c:pt idx="310">
                  <c:v>7.3501501195819732E-2</c:v>
                </c:pt>
                <c:pt idx="311">
                  <c:v>7.3998656996002096E-2</c:v>
                </c:pt>
                <c:pt idx="312">
                  <c:v>7.4387602242174181E-2</c:v>
                </c:pt>
                <c:pt idx="313">
                  <c:v>7.464909306319259E-2</c:v>
                </c:pt>
                <c:pt idx="314">
                  <c:v>7.4770121312779492E-2</c:v>
                </c:pt>
                <c:pt idx="315">
                  <c:v>7.4744648446090897E-2</c:v>
                </c:pt>
                <c:pt idx="316">
                  <c:v>7.4573946308096953E-2</c:v>
                </c:pt>
                <c:pt idx="317">
                  <c:v>7.4266525350582327E-2</c:v>
                </c:pt>
                <c:pt idx="318">
                  <c:v>7.3837654381711665E-2</c:v>
                </c:pt>
                <c:pt idx="319">
                  <c:v>7.3308499304241839E-2</c:v>
                </c:pt>
                <c:pt idx="320">
                  <c:v>7.2704930078694815E-2</c:v>
                </c:pt>
                <c:pt idx="321">
                  <c:v>7.205606410910971E-2</c:v>
                </c:pt>
                <c:pt idx="322">
                  <c:v>7.1392629305864846E-2</c:v>
                </c:pt>
                <c:pt idx="323">
                  <c:v>7.0745240370492624E-2</c:v>
                </c:pt>
                <c:pt idx="324">
                  <c:v>7.0142686782426883E-2</c:v>
                </c:pt>
                <c:pt idx="325">
                  <c:v>6.9610330264739201E-2</c:v>
                </c:pt>
                <c:pt idx="326">
                  <c:v>6.9168703205722021E-2</c:v>
                </c:pt>
                <c:pt idx="327">
                  <c:v>6.8832387976550627E-2</c:v>
                </c:pt>
                <c:pt idx="328">
                  <c:v>6.8609240973002084E-2</c:v>
                </c:pt>
                <c:pt idx="329">
                  <c:v>6.8500005444226852E-2</c:v>
                </c:pt>
                <c:pt idx="330">
                  <c:v>6.8498334885707932E-2</c:v>
                </c:pt>
                <c:pt idx="331">
                  <c:v>6.8591225243203935E-2</c:v>
                </c:pt>
                <c:pt idx="332">
                  <c:v>6.8759830747143827E-2</c:v>
                </c:pt>
                <c:pt idx="333">
                  <c:v>6.8980616214291024E-2</c:v>
                </c:pt>
                <c:pt idx="334">
                  <c:v>6.9226779374382805E-2</c:v>
                </c:pt>
                <c:pt idx="335">
                  <c:v>6.9469861307982286E-2</c:v>
                </c:pt>
                <c:pt idx="336">
                  <c:v>6.9681452303889307E-2</c:v>
                </c:pt>
                <c:pt idx="337">
                  <c:v>6.9834894977440706E-2</c:v>
                </c:pt>
                <c:pt idx="338">
                  <c:v>6.9906886647874755E-2</c:v>
                </c:pt>
                <c:pt idx="339">
                  <c:v>6.9878888744750234E-2</c:v>
                </c:pt>
                <c:pt idx="340">
                  <c:v>6.973826206958901E-2</c:v>
                </c:pt>
                <c:pt idx="341">
                  <c:v>6.9479062446341999E-2</c:v>
                </c:pt>
                <c:pt idx="342">
                  <c:v>6.9102450753445829E-2</c:v>
                </c:pt>
                <c:pt idx="343">
                  <c:v>6.8616693426745118E-2</c:v>
                </c:pt>
                <c:pt idx="344">
                  <c:v>6.803675299103587E-2</c:v>
                </c:pt>
                <c:pt idx="345">
                  <c:v>6.7383491674383164E-2</c:v>
                </c:pt>
                <c:pt idx="346">
                  <c:v>6.668253333817134E-2</c:v>
                </c:pt>
                <c:pt idx="347">
                  <c:v>6.596284854674854E-2</c:v>
                </c:pt>
                <c:pt idx="348">
                  <c:v>6.5255143481685637E-2</c:v>
                </c:pt>
                <c:pt idx="349">
                  <c:v>6.4590144667384219E-2</c:v>
                </c:pt>
                <c:pt idx="350">
                  <c:v>6.3996877471998476E-2</c:v>
                </c:pt>
                <c:pt idx="351">
                  <c:v>6.3501036736835825E-2</c:v>
                </c:pt>
                <c:pt idx="352">
                  <c:v>6.3123542645955003E-2</c:v>
                </c:pt>
                <c:pt idx="353">
                  <c:v>6.2879364375604804E-2</c:v>
                </c:pt>
                <c:pt idx="354">
                  <c:v>6.2776678765565211E-2</c:v>
                </c:pt>
                <c:pt idx="355">
                  <c:v>6.2816412107139438E-2</c:v>
                </c:pt>
                <c:pt idx="356">
                  <c:v>6.2992191241659806E-2</c:v>
                </c:pt>
                <c:pt idx="357">
                  <c:v>6.3290706762855017E-2</c:v>
                </c:pt>
                <c:pt idx="358">
                  <c:v>6.3692467555944279E-2</c:v>
                </c:pt>
                <c:pt idx="359">
                  <c:v>6.4172903534860784E-2</c:v>
                </c:pt>
                <c:pt idx="360">
                  <c:v>6.4703753537296183E-2</c:v>
                </c:pt>
                <c:pt idx="361">
                  <c:v>6.5254659044803154E-2</c:v>
                </c:pt>
                <c:pt idx="362">
                  <c:v>6.5794872644592092E-2</c:v>
                </c:pt>
                <c:pt idx="363">
                  <c:v>6.6294983613669464E-2</c:v>
                </c:pt>
                <c:pt idx="364">
                  <c:v>6.6728562058595967E-2</c:v>
                </c:pt>
                <c:pt idx="365">
                  <c:v>6.7073627739387492E-2</c:v>
                </c:pt>
                <c:pt idx="366">
                  <c:v>6.7313859774971299E-2</c:v>
                </c:pt>
                <c:pt idx="367">
                  <c:v>6.7439478293285171E-2</c:v>
                </c:pt>
                <c:pt idx="368">
                  <c:v>6.7447747900192298E-2</c:v>
                </c:pt>
                <c:pt idx="369">
                  <c:v>6.7343074520503601E-2</c:v>
                </c:pt>
                <c:pt idx="370">
                  <c:v>6.7136690470015428E-2</c:v>
                </c:pt>
                <c:pt idx="371">
                  <c:v>6.6845946214860133E-2</c:v>
                </c:pt>
                <c:pt idx="372">
                  <c:v>6.6493249812306268E-2</c:v>
                </c:pt>
                <c:pt idx="373">
                  <c:v>6.6104715214674287E-2</c:v>
                </c:pt>
                <c:pt idx="374">
                  <c:v>6.570859729925714E-2</c:v>
                </c:pt>
                <c:pt idx="375">
                  <c:v>6.5333603706700119E-2</c:v>
                </c:pt>
                <c:pt idx="376">
                  <c:v>6.5007180628425726E-2</c:v>
                </c:pt>
                <c:pt idx="377">
                  <c:v>6.4753871176308361E-2</c:v>
                </c:pt>
                <c:pt idx="378">
                  <c:v>6.4593840809210074E-2</c:v>
                </c:pt>
                <c:pt idx="379">
                  <c:v>6.4541654719593639E-2</c:v>
                </c:pt>
                <c:pt idx="380">
                  <c:v>6.4605377647134254E-2</c:v>
                </c:pt>
                <c:pt idx="381">
                  <c:v>6.4786048111904693E-2</c:v>
                </c:pt>
                <c:pt idx="382">
                  <c:v>6.5077557605247652E-2</c:v>
                </c:pt>
                <c:pt idx="383">
                  <c:v>6.5466942070483827E-2</c:v>
                </c:pt>
                <c:pt idx="384">
                  <c:v>6.5935069377140762E-2</c:v>
                </c:pt>
                <c:pt idx="385">
                  <c:v>6.6457683794554759E-2</c:v>
                </c:pt>
                <c:pt idx="386">
                  <c:v>6.7006748003375208E-2</c:v>
                </c:pt>
                <c:pt idx="387">
                  <c:v>6.7552006118929891E-2</c:v>
                </c:pt>
                <c:pt idx="388">
                  <c:v>6.8062678515858357E-2</c:v>
                </c:pt>
                <c:pt idx="389">
                  <c:v>6.8509191665445238E-2</c:v>
                </c:pt>
                <c:pt idx="390">
                  <c:v>6.886484415990822E-2</c:v>
                </c:pt>
                <c:pt idx="391">
                  <c:v>6.910731371820239E-2</c:v>
                </c:pt>
                <c:pt idx="392">
                  <c:v>6.9219919038807046E-2</c:v>
                </c:pt>
                <c:pt idx="393">
                  <c:v>6.9192564367072898E-2</c:v>
                </c:pt>
                <c:pt idx="394">
                  <c:v>6.902231277658516E-2</c:v>
                </c:pt>
                <c:pt idx="395">
                  <c:v>6.8713555387518513E-2</c:v>
                </c:pt>
                <c:pt idx="396">
                  <c:v>6.827776684505435E-2</c:v>
                </c:pt>
                <c:pt idx="397">
                  <c:v>6.7732861035070535E-2</c:v>
                </c:pt>
                <c:pt idx="398">
                  <c:v>6.7102183868210666E-2</c:v>
                </c:pt>
                <c:pt idx="399">
                  <c:v>6.6413200708654557E-2</c:v>
                </c:pt>
                <c:pt idx="400">
                  <c:v>6.5695953472776916E-2</c:v>
                </c:pt>
                <c:pt idx="401">
                  <c:v>6.4981375576383157E-2</c:v>
                </c:pt>
                <c:pt idx="402">
                  <c:v>6.4299561014448531E-2</c:v>
                </c:pt>
                <c:pt idx="403">
                  <c:v>6.3678086450330948E-2</c:v>
                </c:pt>
                <c:pt idx="404">
                  <c:v>6.3140482123916639E-2</c:v>
                </c:pt>
                <c:pt idx="405">
                  <c:v>6.2704938836141533E-2</c:v>
                </c:pt>
                <c:pt idx="406">
                  <c:v>6.2383324720487826E-2</c:v>
                </c:pt>
                <c:pt idx="407">
                  <c:v>6.2180567746506134E-2</c:v>
                </c:pt>
                <c:pt idx="408">
                  <c:v>6.2094438933502145E-2</c:v>
                </c:pt>
                <c:pt idx="409">
                  <c:v>6.2115748285094939E-2</c:v>
                </c:pt>
                <c:pt idx="410">
                  <c:v>6.2228941802726312E-2</c:v>
                </c:pt>
                <c:pt idx="411">
                  <c:v>6.2413064952897224E-2</c:v>
                </c:pt>
                <c:pt idx="412">
                  <c:v>6.2643036965164711E-2</c:v>
                </c:pt>
                <c:pt idx="413">
                  <c:v>6.2891162528184663E-2</c:v>
                </c:pt>
                <c:pt idx="414">
                  <c:v>6.3128793849311665E-2</c:v>
                </c:pt>
                <c:pt idx="415">
                  <c:v>6.3328047428311052E-2</c:v>
                </c:pt>
                <c:pt idx="416">
                  <c:v>6.3463476761042831E-2</c:v>
                </c:pt>
                <c:pt idx="417">
                  <c:v>6.3513604713961308E-2</c:v>
                </c:pt>
                <c:pt idx="418">
                  <c:v>6.3462227350430195E-2</c:v>
                </c:pt>
                <c:pt idx="419">
                  <c:v>6.3299414084676695E-2</c:v>
                </c:pt>
                <c:pt idx="420">
                  <c:v>6.3022146438841367E-2</c:v>
                </c:pt>
                <c:pt idx="421">
                  <c:v>6.2634558386587047E-2</c:v>
                </c:pt>
                <c:pt idx="422">
                  <c:v>6.2147764097226554E-2</c:v>
                </c:pt>
                <c:pt idx="423">
                  <c:v>6.157928253984838E-2</c:v>
                </c:pt>
                <c:pt idx="424">
                  <c:v>6.0952091513346025E-2</c:v>
                </c:pt>
                <c:pt idx="425">
                  <c:v>6.0293364912315212E-2</c:v>
                </c:pt>
                <c:pt idx="426">
                  <c:v>5.963296520375902E-2</c:v>
                </c:pt>
                <c:pt idx="427">
                  <c:v>5.9001777135190815E-2</c:v>
                </c:pt>
                <c:pt idx="428">
                  <c:v>5.8429977816457937E-2</c:v>
                </c:pt>
                <c:pt idx="429">
                  <c:v>5.7945341992973888E-2</c:v>
                </c:pt>
                <c:pt idx="430">
                  <c:v>5.7571679346330056E-2</c:v>
                </c:pt>
                <c:pt idx="431">
                  <c:v>5.7327493132776776E-2</c:v>
                </c:pt>
                <c:pt idx="432">
                  <c:v>5.7224936831441309E-2</c:v>
                </c:pt>
                <c:pt idx="433">
                  <c:v>5.7269128445995271E-2</c:v>
                </c:pt>
                <c:pt idx="434">
                  <c:v>5.745786166056091E-2</c:v>
                </c:pt>
                <c:pt idx="435">
                  <c:v>5.7781730363377137E-2</c:v>
                </c:pt>
                <c:pt idx="436">
                  <c:v>5.8224659419035811E-2</c:v>
                </c:pt>
                <c:pt idx="437">
                  <c:v>5.8764811344981904E-2</c:v>
                </c:pt>
                <c:pt idx="438">
                  <c:v>5.9375817060154795E-2</c:v>
                </c:pt>
                <c:pt idx="439">
                  <c:v>6.0028260353319145E-2</c:v>
                </c:pt>
                <c:pt idx="440">
                  <c:v>6.0691331226175586E-2</c:v>
                </c:pt>
                <c:pt idx="441">
                  <c:v>6.1334553631276205E-2</c:v>
                </c:pt>
                <c:pt idx="442">
                  <c:v>6.1929488898722539E-2</c:v>
                </c:pt>
                <c:pt idx="443">
                  <c:v>6.2451317570339372E-2</c:v>
                </c:pt>
                <c:pt idx="444">
                  <c:v>6.2880209353640082E-2</c:v>
                </c:pt>
                <c:pt idx="445">
                  <c:v>6.3202403069868157E-2</c:v>
                </c:pt>
                <c:pt idx="446">
                  <c:v>6.3410935104009691E-2</c:v>
                </c:pt>
                <c:pt idx="447">
                  <c:v>6.350597501728919E-2</c:v>
                </c:pt>
                <c:pt idx="448">
                  <c:v>6.3494749500122835E-2</c:v>
                </c:pt>
                <c:pt idx="449">
                  <c:v>6.3391059436266439E-2</c:v>
                </c:pt>
                <c:pt idx="450">
                  <c:v>6.321441816578062E-2</c:v>
                </c:pt>
                <c:pt idx="451">
                  <c:v>6.2988860740220046E-2</c:v>
                </c:pt>
                <c:pt idx="452">
                  <c:v>6.2741492815006503E-2</c:v>
                </c:pt>
                <c:pt idx="453">
                  <c:v>6.2500862741793631E-2</c:v>
                </c:pt>
                <c:pt idx="454">
                  <c:v>6.2295250553388665E-2</c:v>
                </c:pt>
                <c:pt idx="455">
                  <c:v>6.2150972295416392E-2</c:v>
                </c:pt>
                <c:pt idx="456">
                  <c:v>6.2090797279726835E-2</c:v>
                </c:pt>
                <c:pt idx="457">
                  <c:v>6.2132569364818084E-2</c:v>
                </c:pt>
                <c:pt idx="458">
                  <c:v>6.2288111678910747E-2</c:v>
                </c:pt>
                <c:pt idx="459">
                  <c:v>6.2562477961043125E-2</c:v>
                </c:pt>
                <c:pt idx="460">
                  <c:v>6.295359383482306E-2</c:v>
                </c:pt>
                <c:pt idx="461">
                  <c:v>6.3452308985534778E-2</c:v>
                </c:pt>
                <c:pt idx="462">
                  <c:v>6.4042857663804242E-2</c:v>
                </c:pt>
                <c:pt idx="463">
                  <c:v>6.4703701536470495E-2</c:v>
                </c:pt>
                <c:pt idx="464">
                  <c:v>6.5408706987926779E-2</c:v>
                </c:pt>
                <c:pt idx="465">
                  <c:v>6.6128589798168783E-2</c:v>
                </c:pt>
                <c:pt idx="466">
                  <c:v>6.6832544785509568E-2</c:v>
                </c:pt>
                <c:pt idx="467">
                  <c:v>6.7489967380706867E-2</c:v>
                </c:pt>
                <c:pt idx="468">
                  <c:v>6.807216880372205E-2</c:v>
                </c:pt>
                <c:pt idx="469">
                  <c:v>6.855398684771935E-2</c:v>
                </c:pt>
                <c:pt idx="470">
                  <c:v>6.8915200218454362E-2</c:v>
                </c:pt>
                <c:pt idx="471">
                  <c:v>6.914166559077943E-2</c:v>
                </c:pt>
                <c:pt idx="472">
                  <c:v>6.9226112385600114E-2</c:v>
                </c:pt>
                <c:pt idx="473">
                  <c:v>6.916854983348239E-2</c:v>
                </c:pt>
                <c:pt idx="474">
                  <c:v>6.8976263055142692E-2</c:v>
                </c:pt>
                <c:pt idx="475">
                  <c:v>6.8663398385346339E-2</c:v>
                </c:pt>
                <c:pt idx="476">
                  <c:v>6.8250161650074886E-2</c:v>
                </c:pt>
                <c:pt idx="477">
                  <c:v>6.7761675232688418E-2</c:v>
                </c:pt>
                <c:pt idx="478">
                  <c:v>6.7226559266455418E-2</c:v>
                </c:pt>
                <c:pt idx="479">
                  <c:v>6.6675318051796925E-2</c:v>
                </c:pt>
                <c:pt idx="480">
                  <c:v>6.6138623914518399E-2</c:v>
                </c:pt>
                <c:pt idx="481">
                  <c:v>6.5645596559876979E-2</c:v>
                </c:pt>
                <c:pt idx="482">
                  <c:v>6.5222176202334517E-2</c:v>
                </c:pt>
                <c:pt idx="483">
                  <c:v>6.488968334965349E-2</c:v>
                </c:pt>
                <c:pt idx="484">
                  <c:v>6.4663647402118149E-2</c:v>
                </c:pt>
                <c:pt idx="485">
                  <c:v>6.4552970806944249E-2</c:v>
                </c:pt>
                <c:pt idx="486">
                  <c:v>6.4559476267707597E-2</c:v>
                </c:pt>
                <c:pt idx="487">
                  <c:v>6.4677862550703624E-2</c:v>
                </c:pt>
                <c:pt idx="488">
                  <c:v>6.4896071012112672E-2</c:v>
                </c:pt>
                <c:pt idx="489">
                  <c:v>6.5196041432806051E-2</c:v>
                </c:pt>
                <c:pt idx="490">
                  <c:v>6.5554813439505144E-2</c:v>
                </c:pt>
                <c:pt idx="491">
                  <c:v>6.5945909989316473E-2</c:v>
                </c:pt>
                <c:pt idx="492">
                  <c:v>6.6340923233424026E-2</c:v>
                </c:pt>
                <c:pt idx="493">
                  <c:v>6.6711211480402169E-2</c:v>
                </c:pt>
                <c:pt idx="494">
                  <c:v>6.7029609614250127E-2</c:v>
                </c:pt>
                <c:pt idx="495">
                  <c:v>6.7272054551392263E-2</c:v>
                </c:pt>
                <c:pt idx="496">
                  <c:v>6.7419032188624217E-2</c:v>
                </c:pt>
                <c:pt idx="497">
                  <c:v>6.7456762521631256E-2</c:v>
                </c:pt>
                <c:pt idx="498">
                  <c:v>6.7378054615473942E-2</c:v>
                </c:pt>
                <c:pt idx="499">
                  <c:v>6.7182782025303825E-2</c:v>
                </c:pt>
                <c:pt idx="500">
                  <c:v>6.6877951014163342E-2</c:v>
                </c:pt>
                <c:pt idx="501">
                  <c:v>6.6477357249596192E-2</c:v>
                </c:pt>
                <c:pt idx="502">
                  <c:v>6.6000850245571285E-2</c:v>
                </c:pt>
                <c:pt idx="503">
                  <c:v>6.547324730028925E-2</c:v>
                </c:pt>
                <c:pt idx="504">
                  <c:v>6.4922958776096204E-2</c:v>
                </c:pt>
                <c:pt idx="505">
                  <c:v>6.4380403124085661E-2</c:v>
                </c:pt>
                <c:pt idx="506">
                  <c:v>6.3876302124837872E-2</c:v>
                </c:pt>
                <c:pt idx="507">
                  <c:v>6.343995370674449E-2</c:v>
                </c:pt>
                <c:pt idx="508">
                  <c:v>6.3097581019849941E-2</c:v>
                </c:pt>
                <c:pt idx="509">
                  <c:v>6.2870852110442715E-2</c:v>
                </c:pt>
                <c:pt idx="510">
                  <c:v>6.2775654807702364E-2</c:v>
                </c:pt>
                <c:pt idx="511">
                  <c:v>6.2821196855643732E-2</c:v>
                </c:pt>
                <c:pt idx="512">
                  <c:v>6.3009482736037126E-2</c:v>
                </c:pt>
                <c:pt idx="513">
                  <c:v>6.3335197095000448E-2</c:v>
                </c:pt>
                <c:pt idx="514">
                  <c:v>6.3786001440407525E-2</c:v>
                </c:pt>
                <c:pt idx="515">
                  <c:v>6.4343227149968207E-2</c:v>
                </c:pt>
                <c:pt idx="516">
                  <c:v>6.4982925173590278E-2</c:v>
                </c:pt>
                <c:pt idx="517">
                  <c:v>6.5677212425513998E-2</c:v>
                </c:pt>
                <c:pt idx="518">
                  <c:v>6.6395837908959698E-2</c:v>
                </c:pt>
                <c:pt idx="519">
                  <c:v>6.7107879069272444E-2</c:v>
                </c:pt>
                <c:pt idx="520">
                  <c:v>6.7783471448864277E-2</c:v>
                </c:pt>
                <c:pt idx="521">
                  <c:v>6.8395472843621338E-2</c:v>
                </c:pt>
                <c:pt idx="522">
                  <c:v>6.8920966942870185E-2</c:v>
                </c:pt>
                <c:pt idx="523">
                  <c:v>6.9342520656648421E-2</c:v>
                </c:pt>
                <c:pt idx="524">
                  <c:v>6.9649123466737711E-2</c:v>
                </c:pt>
                <c:pt idx="525">
                  <c:v>6.9836755372166937E-2</c:v>
                </c:pt>
                <c:pt idx="526">
                  <c:v>6.9908551291354551E-2</c:v>
                </c:pt>
                <c:pt idx="527">
                  <c:v>6.9874552912431165E-2</c:v>
                </c:pt>
                <c:pt idx="528">
                  <c:v>6.9751062625881002E-2</c:v>
                </c:pt>
                <c:pt idx="529">
                  <c:v>6.955963697557481E-2</c:v>
                </c:pt>
                <c:pt idx="530">
                  <c:v>6.9325777719675241E-2</c:v>
                </c:pt>
                <c:pt idx="531">
                  <c:v>6.9077395918905604E-2</c:v>
                </c:pt>
                <c:pt idx="532">
                  <c:v>6.8843137474121283E-2</c:v>
                </c:pt>
                <c:pt idx="533">
                  <c:v>6.8650666473201033E-2</c:v>
                </c:pt>
                <c:pt idx="534">
                  <c:v>6.8525005124503852E-2</c:v>
                </c:pt>
                <c:pt idx="535">
                  <c:v>6.8487025811993493E-2</c:v>
                </c:pt>
                <c:pt idx="536">
                  <c:v>6.855218209133046E-2</c:v>
                </c:pt>
                <c:pt idx="537">
                  <c:v>6.8729551755917287E-2</c:v>
                </c:pt>
                <c:pt idx="538">
                  <c:v>6.9021247220981782E-2</c:v>
                </c:pt>
                <c:pt idx="539">
                  <c:v>6.9422227426371302E-2</c:v>
                </c:pt>
                <c:pt idx="540">
                  <c:v>6.9920522450063E-2</c:v>
                </c:pt>
                <c:pt idx="541">
                  <c:v>7.0497858372159106E-2</c:v>
                </c:pt>
                <c:pt idx="542">
                  <c:v>7.1130646987869472E-2</c:v>
                </c:pt>
                <c:pt idx="543">
                  <c:v>7.1791284051458279E-2</c:v>
                </c:pt>
                <c:pt idx="544">
                  <c:v>7.2449682039316857E-2</c:v>
                </c:pt>
                <c:pt idx="545">
                  <c:v>7.3074949962547722E-2</c:v>
                </c:pt>
                <c:pt idx="546">
                  <c:v>7.3637124308504692E-2</c:v>
                </c:pt>
                <c:pt idx="547">
                  <c:v>7.4108852230840558E-2</c:v>
                </c:pt>
                <c:pt idx="548">
                  <c:v>7.4466930808346488E-2</c:v>
                </c:pt>
                <c:pt idx="549">
                  <c:v>7.4693614399860192E-2</c:v>
                </c:pt>
                <c:pt idx="550">
                  <c:v>7.477761536606263E-2</c:v>
                </c:pt>
                <c:pt idx="551">
                  <c:v>7.471474095083204E-2</c:v>
                </c:pt>
                <c:pt idx="552">
                  <c:v>7.4508129911985355E-2</c:v>
                </c:pt>
                <c:pt idx="553">
                  <c:v>7.4168075372944411E-2</c:v>
                </c:pt>
                <c:pt idx="554">
                  <c:v>7.3711444023126932E-2</c:v>
                </c:pt>
                <c:pt idx="555">
                  <c:v>7.3160724871279934E-2</c:v>
                </c:pt>
                <c:pt idx="556">
                  <c:v>7.2542761931351576E-2</c:v>
                </c:pt>
                <c:pt idx="557">
                  <c:v>7.1887243282524591E-2</c:v>
                </c:pt>
                <c:pt idx="558">
                  <c:v>7.1225032859634538E-2</c:v>
                </c:pt>
                <c:pt idx="559">
                  <c:v>7.0586440300829639E-2</c:v>
                </c:pt>
                <c:pt idx="560">
                  <c:v>6.999952769251877E-2</c:v>
                </c:pt>
                <c:pt idx="561">
                  <c:v>6.9488549906438879E-2</c:v>
                </c:pt>
                <c:pt idx="562">
                  <c:v>6.9072617543105869E-2</c:v>
                </c:pt>
                <c:pt idx="563">
                  <c:v>6.8764658720024172E-2</c:v>
                </c:pt>
                <c:pt idx="564">
                  <c:v>6.8570738803517189E-2</c:v>
                </c:pt>
                <c:pt idx="565">
                  <c:v>6.8489776661652443E-2</c:v>
                </c:pt>
                <c:pt idx="566">
                  <c:v>6.8513673287631888E-2</c:v>
                </c:pt>
                <c:pt idx="567">
                  <c:v>6.8627845009896965E-2</c:v>
                </c:pt>
                <c:pt idx="568">
                  <c:v>6.8812130320460491E-2</c:v>
                </c:pt>
                <c:pt idx="569">
                  <c:v>6.9042017944370343E-2</c:v>
                </c:pt>
                <c:pt idx="570">
                  <c:v>6.9290125366743185E-2</c:v>
                </c:pt>
                <c:pt idx="571">
                  <c:v>6.952784268355866E-2</c:v>
                </c:pt>
                <c:pt idx="572">
                  <c:v>6.9727047170196524E-2</c:v>
                </c:pt>
                <c:pt idx="573">
                  <c:v>6.9861789909911778E-2</c:v>
                </c:pt>
                <c:pt idx="574">
                  <c:v>6.9909857425196606E-2</c:v>
                </c:pt>
                <c:pt idx="575">
                  <c:v>6.9854118416505073E-2</c:v>
                </c:pt>
                <c:pt idx="576">
                  <c:v>6.9683578025090481E-2</c:v>
                </c:pt>
                <c:pt idx="577">
                  <c:v>6.9394078794570629E-2</c:v>
                </c:pt>
                <c:pt idx="578">
                  <c:v>6.8988607749673359E-2</c:v>
                </c:pt>
                <c:pt idx="579">
                  <c:v>6.8477191581079705E-2</c:v>
                </c:pt>
                <c:pt idx="580">
                  <c:v>6.7876385529857419E-2</c:v>
                </c:pt>
                <c:pt idx="581">
                  <c:v>6.7208384851816239E-2</c:v>
                </c:pt>
                <c:pt idx="582">
                  <c:v>6.6499809377683419E-2</c:v>
                </c:pt>
                <c:pt idx="583">
                  <c:v>6.578023043016433E-2</c:v>
                </c:pt>
                <c:pt idx="584">
                  <c:v>6.5080524140142371E-2</c:v>
                </c:pt>
                <c:pt idx="585">
                  <c:v>6.4431145174974169E-2</c:v>
                </c:pt>
                <c:pt idx="586">
                  <c:v>6.3860419480779057E-2</c:v>
                </c:pt>
                <c:pt idx="587">
                  <c:v>6.3392953584935949E-2</c:v>
                </c:pt>
                <c:pt idx="588">
                  <c:v>6.3048251364871896E-2</c:v>
                </c:pt>
                <c:pt idx="589">
                  <c:v>6.2839617344674428E-2</c:v>
                </c:pt>
                <c:pt idx="590">
                  <c:v>6.2773409210126932E-2</c:v>
                </c:pt>
                <c:pt idx="591">
                  <c:v>6.284868227266141E-2</c:v>
                </c:pt>
                <c:pt idx="592">
                  <c:v>6.3057246206180584E-2</c:v>
                </c:pt>
                <c:pt idx="593">
                  <c:v>6.3384130810568221E-2</c:v>
                </c:pt>
                <c:pt idx="594">
                  <c:v>6.3808434171410799E-2</c:v>
                </c:pt>
                <c:pt idx="595">
                  <c:v>6.430450472585518E-2</c:v>
                </c:pt>
                <c:pt idx="596">
                  <c:v>6.4843389661079581E-2</c:v>
                </c:pt>
                <c:pt idx="597">
                  <c:v>6.539446685714552E-2</c:v>
                </c:pt>
                <c:pt idx="598">
                  <c:v>6.5927167111036272E-2</c:v>
                </c:pt>
                <c:pt idx="599">
                  <c:v>6.6412688243011941E-2</c:v>
                </c:pt>
                <c:pt idx="600">
                  <c:v>6.682560318399676E-2</c:v>
                </c:pt>
                <c:pt idx="601">
                  <c:v>6.7145270244753294E-2</c:v>
                </c:pt>
                <c:pt idx="602">
                  <c:v>6.735696512453386E-2</c:v>
                </c:pt>
                <c:pt idx="603">
                  <c:v>6.7452670178203722E-2</c:v>
                </c:pt>
                <c:pt idx="604">
                  <c:v>6.7431476112292374E-2</c:v>
                </c:pt>
                <c:pt idx="605">
                  <c:v>6.7299573496648571E-2</c:v>
                </c:pt>
                <c:pt idx="606">
                  <c:v>6.7069834986984309E-2</c:v>
                </c:pt>
                <c:pt idx="607">
                  <c:v>6.676101260830232E-2</c:v>
                </c:pt>
                <c:pt idx="608">
                  <c:v>6.6396596506830927E-2</c:v>
                </c:pt>
                <c:pt idx="609">
                  <c:v>6.6003400975409521E-2</c:v>
                </c:pt>
                <c:pt idx="610">
                  <c:v>6.560995918348636E-2</c:v>
                </c:pt>
                <c:pt idx="611">
                  <c:v>6.5244819003155555E-2</c:v>
                </c:pt>
                <c:pt idx="612">
                  <c:v>6.4934837989229624E-2</c:v>
                </c:pt>
                <c:pt idx="613">
                  <c:v>6.4703575619852821E-2</c:v>
                </c:pt>
                <c:pt idx="614">
                  <c:v>6.4569875331686191E-2</c:v>
                </c:pt>
                <c:pt idx="615">
                  <c:v>6.4546718009445031E-2</c:v>
                </c:pt>
                <c:pt idx="616">
                  <c:v>6.4640413036272673E-2</c:v>
                </c:pt>
                <c:pt idx="617">
                  <c:v>6.4850173669702041E-2</c:v>
                </c:pt>
                <c:pt idx="618">
                  <c:v>6.5168101485551369E-2</c:v>
                </c:pt>
                <c:pt idx="619">
                  <c:v>6.5579581190072622E-2</c:v>
                </c:pt>
                <c:pt idx="620">
                  <c:v>6.6064063581591684E-2</c:v>
                </c:pt>
                <c:pt idx="621">
                  <c:v>6.6596192193578874E-2</c:v>
                </c:pt>
                <c:pt idx="622">
                  <c:v>6.7147209445835451E-2</c:v>
                </c:pt>
                <c:pt idx="623">
                  <c:v>6.7686562097776529E-2</c:v>
                </c:pt>
                <c:pt idx="624">
                  <c:v>6.8183614355934286E-2</c:v>
                </c:pt>
                <c:pt idx="625">
                  <c:v>6.8609370792105884E-2</c:v>
                </c:pt>
                <c:pt idx="626">
                  <c:v>6.8938110634142485E-2</c:v>
                </c:pt>
                <c:pt idx="627">
                  <c:v>6.914884003229764E-2</c:v>
                </c:pt>
                <c:pt idx="628">
                  <c:v>6.9226479292035598E-2</c:v>
                </c:pt>
                <c:pt idx="629">
                  <c:v>6.9162717204541813E-2</c:v>
                </c:pt>
                <c:pt idx="630">
                  <c:v>6.8956483632122298E-2</c:v>
                </c:pt>
                <c:pt idx="631">
                  <c:v>6.8614013328029327E-2</c:v>
                </c:pt>
                <c:pt idx="632">
                  <c:v>6.8148497339578187E-2</c:v>
                </c:pt>
                <c:pt idx="633">
                  <c:v>6.7579341921803274E-2</c:v>
                </c:pt>
                <c:pt idx="634">
                  <c:v>6.6931077326372254E-2</c:v>
                </c:pt>
                <c:pt idx="635">
                  <c:v>6.6231978842491046E-2</c:v>
                </c:pt>
                <c:pt idx="636">
                  <c:v>6.5512478907312863E-2</c:v>
                </c:pt>
                <c:pt idx="637">
                  <c:v>6.4803461031743781E-2</c:v>
                </c:pt>
                <c:pt idx="638">
                  <c:v>6.4134533020655221E-2</c:v>
                </c:pt>
                <c:pt idx="639">
                  <c:v>6.3532378119077068E-2</c:v>
                </c:pt>
                <c:pt idx="640">
                  <c:v>6.3019278222077188E-2</c:v>
                </c:pt>
                <c:pt idx="641">
                  <c:v>6.2611893403379942E-2</c:v>
                </c:pt>
                <c:pt idx="642">
                  <c:v>6.232036731237299E-2</c:v>
                </c:pt>
                <c:pt idx="643">
                  <c:v>6.2147809303231216E-2</c:v>
                </c:pt>
                <c:pt idx="644">
                  <c:v>6.2090182563720869E-2</c:v>
                </c:pt>
                <c:pt idx="645">
                  <c:v>6.2136604241548175E-2</c:v>
                </c:pt>
                <c:pt idx="646">
                  <c:v>6.2270039955582196E-2</c:v>
                </c:pt>
                <c:pt idx="647">
                  <c:v>6.2468352480001522E-2</c:v>
                </c:pt>
                <c:pt idx="648">
                  <c:v>6.2705644095643762E-2</c:v>
                </c:pt>
                <c:pt idx="649">
                  <c:v>6.2953815276667005E-2</c:v>
                </c:pt>
                <c:pt idx="650">
                  <c:v>6.3184249985724972E-2</c:v>
                </c:pt>
                <c:pt idx="651">
                  <c:v>6.336953059699002E-2</c:v>
                </c:pt>
                <c:pt idx="652">
                  <c:v>6.3485083768906922E-2</c:v>
                </c:pt>
                <c:pt idx="653">
                  <c:v>6.3510662544815924E-2</c:v>
                </c:pt>
                <c:pt idx="654">
                  <c:v>6.3431579342879824E-2</c:v>
                </c:pt>
                <c:pt idx="655">
                  <c:v>6.3239618769832806E-2</c:v>
                </c:pt>
                <c:pt idx="656">
                  <c:v>6.2933577538491436E-2</c:v>
                </c:pt>
                <c:pt idx="657">
                  <c:v>6.2519400136192421E-2</c:v>
                </c:pt>
                <c:pt idx="658">
                  <c:v>6.2009902056669029E-2</c:v>
                </c:pt>
                <c:pt idx="659">
                  <c:v>6.1424096044762441E-2</c:v>
                </c:pt>
                <c:pt idx="660">
                  <c:v>6.0786159558062873E-2</c:v>
                </c:pt>
                <c:pt idx="661">
                  <c:v>6.0124102219071489E-2</c:v>
                </c:pt>
                <c:pt idx="662">
                  <c:v>5.9468209237561631E-2</c:v>
                </c:pt>
                <c:pt idx="663">
                  <c:v>5.8849349640242771E-2</c:v>
                </c:pt>
                <c:pt idx="664">
                  <c:v>5.8297245917002423E-2</c:v>
                </c:pt>
                <c:pt idx="665">
                  <c:v>5.7838803934724604E-2</c:v>
                </c:pt>
                <c:pt idx="666">
                  <c:v>5.7496598552426996E-2</c:v>
                </c:pt>
                <c:pt idx="667">
                  <c:v>5.728760149059034E-2</c:v>
                </c:pt>
                <c:pt idx="668">
                  <c:v>5.7222224171486945E-2</c:v>
                </c:pt>
                <c:pt idx="669">
                  <c:v>5.7303730248065197E-2</c:v>
                </c:pt>
                <c:pt idx="670">
                  <c:v>5.7528051406995309E-2</c:v>
                </c:pt>
                <c:pt idx="671">
                  <c:v>5.7884016976647995E-2</c:v>
                </c:pt>
                <c:pt idx="672">
                  <c:v>5.8353984213050221E-2</c:v>
                </c:pt>
                <c:pt idx="673">
                  <c:v>5.8914833230655488E-2</c:v>
                </c:pt>
                <c:pt idx="674">
                  <c:v>5.9539269701604641E-2</c:v>
                </c:pt>
                <c:pt idx="675">
                  <c:v>6.0197360860241862E-2</c:v>
                </c:pt>
                <c:pt idx="676">
                  <c:v>6.0858217025914464E-2</c:v>
                </c:pt>
                <c:pt idx="677">
                  <c:v>6.1491722559251449E-2</c:v>
                </c:pt>
                <c:pt idx="678">
                  <c:v>6.2070217370019679E-2</c:v>
                </c:pt>
                <c:pt idx="679">
                  <c:v>6.2570032958433483E-2</c:v>
                </c:pt>
                <c:pt idx="680">
                  <c:v>6.2972795332055811E-2</c:v>
                </c:pt>
                <c:pt idx="681">
                  <c:v>6.3266420518392916E-2</c:v>
                </c:pt>
                <c:pt idx="682">
                  <c:v>6.3445746022640137E-2</c:v>
                </c:pt>
                <c:pt idx="683">
                  <c:v>6.3512762451093566E-2</c:v>
                </c:pt>
                <c:pt idx="684">
                  <c:v>6.3476432438243177E-2</c:v>
                </c:pt>
                <c:pt idx="685">
                  <c:v>6.3352107667024107E-2</c:v>
                </c:pt>
                <c:pt idx="686">
                  <c:v>6.3160577802615817E-2</c:v>
                </c:pt>
                <c:pt idx="687">
                  <c:v>6.2926806251677445E-2</c:v>
                </c:pt>
                <c:pt idx="688">
                  <c:v>6.2678425603079874E-2</c:v>
                </c:pt>
                <c:pt idx="689">
                  <c:v>6.2444079375454944E-2</c:v>
                </c:pt>
                <c:pt idx="690">
                  <c:v>6.2251705502743886E-2</c:v>
                </c:pt>
                <c:pt idx="691">
                  <c:v>6.2126860327015268E-2</c:v>
                </c:pt>
                <c:pt idx="692">
                  <c:v>6.2091179547106259E-2</c:v>
                </c:pt>
                <c:pt idx="693">
                  <c:v>6.2161064724881136E-2</c:v>
                </c:pt>
                <c:pt idx="694">
                  <c:v>6.2346671027580028E-2</c:v>
                </c:pt>
                <c:pt idx="695">
                  <c:v>6.2651254624827318E-2</c:v>
                </c:pt>
                <c:pt idx="696">
                  <c:v>6.3070917550866232E-2</c:v>
                </c:pt>
                <c:pt idx="697">
                  <c:v>6.359476506662684E-2</c:v>
                </c:pt>
                <c:pt idx="698">
                  <c:v>6.4205466916625584E-2</c:v>
                </c:pt>
                <c:pt idx="699">
                  <c:v>6.4880190726277001E-2</c:v>
                </c:pt>
                <c:pt idx="700">
                  <c:v>6.5591854451672857E-2</c:v>
                </c:pt>
                <c:pt idx="701">
                  <c:v>6.6310626498031572E-2</c:v>
                </c:pt>
                <c:pt idx="702">
                  <c:v>6.7005587912741485E-2</c:v>
                </c:pt>
                <c:pt idx="703">
                  <c:v>6.7646461748033071E-2</c:v>
                </c:pt>
                <c:pt idx="704">
                  <c:v>6.8205310810222547E-2</c:v>
                </c:pt>
                <c:pt idx="705">
                  <c:v>6.865810678950833E-2</c:v>
                </c:pt>
                <c:pt idx="706">
                  <c:v>6.8986081094774832E-2</c:v>
                </c:pt>
                <c:pt idx="707">
                  <c:v>6.9176780182387765E-2</c:v>
                </c:pt>
                <c:pt idx="708">
                  <c:v>6.9224765052918594E-2</c:v>
                </c:pt>
                <c:pt idx="709">
                  <c:v>6.9131914928473134E-2</c:v>
                </c:pt>
                <c:pt idx="710">
                  <c:v>6.8907317751451369E-2</c:v>
                </c:pt>
                <c:pt idx="711">
                  <c:v>6.85667537675443E-2</c:v>
                </c:pt>
                <c:pt idx="712">
                  <c:v>6.8131801719215998E-2</c:v>
                </c:pt>
                <c:pt idx="713">
                  <c:v>6.7628618748868732E-2</c:v>
                </c:pt>
                <c:pt idx="714">
                  <c:v>6.7086463758316048E-2</c:v>
                </c:pt>
                <c:pt idx="715">
                  <c:v>6.6536048625456451E-2</c:v>
                </c:pt>
                <c:pt idx="716">
                  <c:v>6.6007811501279018E-2</c:v>
                </c:pt>
                <c:pt idx="717">
                  <c:v>6.5530210838272263E-2</c:v>
                </c:pt>
                <c:pt idx="718">
                  <c:v>6.5128137581677889E-2</c:v>
                </c:pt>
                <c:pt idx="719">
                  <c:v>6.4821536157762288E-2</c:v>
                </c:pt>
                <c:pt idx="720">
                  <c:v>6.462431290793752E-2</c:v>
                </c:pt>
                <c:pt idx="721">
                  <c:v>6.4543594130560863E-2</c:v>
                </c:pt>
                <c:pt idx="722">
                  <c:v>6.4579375847854767E-2</c:v>
                </c:pt>
                <c:pt idx="723">
                  <c:v>6.4724584961647263E-2</c:v>
                </c:pt>
                <c:pt idx="724">
                  <c:v>6.4965547884360264E-2</c:v>
                </c:pt>
                <c:pt idx="725">
                  <c:v>6.5282839381175281E-2</c:v>
                </c:pt>
                <c:pt idx="726">
                  <c:v>6.5652462572780831E-2</c:v>
                </c:pt>
                <c:pt idx="727">
                  <c:v>6.6047292073229652E-2</c:v>
                </c:pt>
                <c:pt idx="728">
                  <c:v>6.643869716081402E-2</c:v>
                </c:pt>
                <c:pt idx="729">
                  <c:v>6.6798251564936031E-2</c:v>
                </c:pt>
                <c:pt idx="730">
                  <c:v>6.7099431489365785E-2</c:v>
                </c:pt>
                <c:pt idx="731">
                  <c:v>6.7319204166274488E-2</c:v>
                </c:pt>
                <c:pt idx="732">
                  <c:v>6.7439415507351441E-2</c:v>
                </c:pt>
                <c:pt idx="733">
                  <c:v>6.7447896929064027E-2</c:v>
                </c:pt>
                <c:pt idx="734">
                  <c:v>6.7339227519446723E-2</c:v>
                </c:pt>
                <c:pt idx="735">
                  <c:v>6.7115107462301718E-2</c:v>
                </c:pt>
                <c:pt idx="736">
                  <c:v>6.6784320910418249E-2</c:v>
                </c:pt>
                <c:pt idx="737">
                  <c:v>6.6362290026693874E-2</c:v>
                </c:pt>
                <c:pt idx="738">
                  <c:v>6.5870245343489439E-2</c:v>
                </c:pt>
                <c:pt idx="739">
                  <c:v>6.533405958430992E-2</c:v>
                </c:pt>
                <c:pt idx="740">
                  <c:v>6.4782811388400294E-2</c:v>
                </c:pt>
                <c:pt idx="741">
                  <c:v>6.4247160872867082E-2</c:v>
                </c:pt>
                <c:pt idx="742">
                  <c:v>6.3757629771204513E-2</c:v>
                </c:pt>
                <c:pt idx="743">
                  <c:v>6.3342884382606213E-2</c:v>
                </c:pt>
                <c:pt idx="744">
                  <c:v>6.3028119438358676E-2</c:v>
                </c:pt>
                <c:pt idx="745">
                  <c:v>6.2833635247097785E-2</c:v>
                </c:pt>
                <c:pt idx="746">
                  <c:v>6.2773689448391734E-2</c:v>
                </c:pt>
                <c:pt idx="747">
                  <c:v>6.2855689015622426E-2</c:v>
                </c:pt>
                <c:pt idx="748">
                  <c:v>6.3079768702534886E-2</c:v>
                </c:pt>
                <c:pt idx="749">
                  <c:v>6.3438780036484232E-2</c:v>
                </c:pt>
                <c:pt idx="750">
                  <c:v>6.3918691490099336E-2</c:v>
                </c:pt>
                <c:pt idx="751">
                  <c:v>6.4499376955609339E-2</c:v>
                </c:pt>
                <c:pt idx="752">
                  <c:v>6.5155747448277179E-2</c:v>
                </c:pt>
                <c:pt idx="753">
                  <c:v>6.5859161348221479E-2</c:v>
                </c:pt>
                <c:pt idx="754">
                  <c:v>6.6579032576330036E-2</c:v>
                </c:pt>
                <c:pt idx="755">
                  <c:v>6.7284544801194862E-2</c:v>
                </c:pt>
                <c:pt idx="756">
                  <c:v>6.7946373736644805E-2</c:v>
                </c:pt>
                <c:pt idx="757">
                  <c:v>6.8538319159075531E-2</c:v>
                </c:pt>
                <c:pt idx="758">
                  <c:v>6.9038753474886957E-2</c:v>
                </c:pt>
                <c:pt idx="759">
                  <c:v>6.9431804202728986E-2</c:v>
                </c:pt>
                <c:pt idx="760">
                  <c:v>6.9708202999693644E-2</c:v>
                </c:pt>
                <c:pt idx="761">
                  <c:v>6.9865752980680429E-2</c:v>
                </c:pt>
                <c:pt idx="762">
                  <c:v>6.9909387960919223E-2</c:v>
                </c:pt>
                <c:pt idx="763">
                  <c:v>6.9850820639933919E-2</c:v>
                </c:pt>
                <c:pt idx="764">
                  <c:v>6.9707800301676878E-2</c:v>
                </c:pt>
                <c:pt idx="765">
                  <c:v>6.9503022981073428E-2</c:v>
                </c:pt>
                <c:pt idx="766">
                  <c:v>6.9262756960475957E-2</c:v>
                </c:pt>
                <c:pt idx="767">
                  <c:v>6.9015262770073693E-2</c:v>
                </c:pt>
                <c:pt idx="768">
                  <c:v>6.8789098640174753E-2</c:v>
                </c:pt>
                <c:pt idx="769">
                  <c:v>6.8611408916136055E-2</c:v>
                </c:pt>
                <c:pt idx="770">
                  <c:v>6.8506293922787551E-2</c:v>
                </c:pt>
                <c:pt idx="771">
                  <c:v>6.849335509858033E-2</c:v>
                </c:pt>
                <c:pt idx="772">
                  <c:v>6.8586499177572174E-2</c:v>
                </c:pt>
                <c:pt idx="773">
                  <c:v>6.8793070354914554E-2</c:v>
                </c:pt>
                <c:pt idx="774">
                  <c:v>6.9113360578608271E-2</c:v>
                </c:pt>
                <c:pt idx="775">
                  <c:v>6.9540526443247139E-2</c:v>
                </c:pt>
                <c:pt idx="776">
                  <c:v>7.0060917861022254E-2</c:v>
                </c:pt>
                <c:pt idx="777">
                  <c:v>7.0654800085818731E-2</c:v>
                </c:pt>
                <c:pt idx="778">
                  <c:v>7.1297428119286729E-2</c:v>
                </c:pt>
                <c:pt idx="779">
                  <c:v>7.1960412324581016E-2</c:v>
                </c:pt>
                <c:pt idx="780">
                  <c:v>7.2613297371043425E-2</c:v>
                </c:pt>
                <c:pt idx="781">
                  <c:v>7.3225264388154077E-2</c:v>
                </c:pt>
                <c:pt idx="782">
                  <c:v>7.3766859120836914E-2</c:v>
                </c:pt>
                <c:pt idx="783">
                  <c:v>7.4211647356773686E-2</c:v>
                </c:pt>
                <c:pt idx="784">
                  <c:v>7.4537703027014623E-2</c:v>
                </c:pt>
                <c:pt idx="785">
                  <c:v>7.4728843927557367E-2</c:v>
                </c:pt>
                <c:pt idx="786">
                  <c:v>7.4775544425334933E-2</c:v>
                </c:pt>
                <c:pt idx="787">
                  <c:v>7.4675472971847207E-2</c:v>
                </c:pt>
                <c:pt idx="788">
                  <c:v>7.4433623694742351E-2</c:v>
                </c:pt>
                <c:pt idx="789">
                  <c:v>7.4062034544079974E-2</c:v>
                </c:pt>
                <c:pt idx="790">
                  <c:v>7.3579108107157024E-2</c:v>
                </c:pt>
                <c:pt idx="791">
                  <c:v>7.300857392036561E-2</c:v>
                </c:pt>
                <c:pt idx="792">
                  <c:v>7.2378151598104595E-2</c:v>
                </c:pt>
                <c:pt idx="793">
                  <c:v>7.1717991194113553E-2</c:v>
                </c:pt>
                <c:pt idx="794">
                  <c:v>7.1058979931043112E-2</c:v>
                </c:pt>
                <c:pt idx="795">
                  <c:v>7.0431012051430653E-2</c:v>
                </c:pt>
                <c:pt idx="796">
                  <c:v>6.9861320621535425E-2</c:v>
                </c:pt>
                <c:pt idx="797">
                  <c:v>6.9372966539959127E-2</c:v>
                </c:pt>
                <c:pt idx="798">
                  <c:v>6.8983570970691868E-2</c:v>
                </c:pt>
                <c:pt idx="799">
                  <c:v>6.8704363452778139E-2</c:v>
                </c:pt>
                <c:pt idx="800">
                  <c:v>6.8539599835979334E-2</c:v>
                </c:pt>
                <c:pt idx="801">
                  <c:v>6.848638299059559E-2</c:v>
                </c:pt>
                <c:pt idx="802">
                  <c:v>6.8534896154078775E-2</c:v>
                </c:pt>
                <c:pt idx="803">
                  <c:v>6.8669035129358708E-2</c:v>
                </c:pt>
                <c:pt idx="804">
                  <c:v>6.8867402694172714E-2</c:v>
                </c:pt>
                <c:pt idx="805">
                  <c:v>6.9104607826011744E-2</c:v>
                </c:pt>
                <c:pt idx="806">
                  <c:v>6.9352794882157995E-2</c:v>
                </c:pt>
                <c:pt idx="807">
                  <c:v>6.9583314698822674E-2</c:v>
                </c:pt>
                <c:pt idx="808">
                  <c:v>6.9768441442179627E-2</c:v>
                </c:pt>
                <c:pt idx="809">
                  <c:v>6.9883036422707726E-2</c:v>
                </c:pt>
                <c:pt idx="810">
                  <c:v>6.9906063122880585E-2</c:v>
                </c:pt>
                <c:pt idx="811">
                  <c:v>6.9821866212809558E-2</c:v>
                </c:pt>
                <c:pt idx="812">
                  <c:v>6.9621140850838453E-2</c:v>
                </c:pt>
                <c:pt idx="813">
                  <c:v>6.9301536311875453E-2</c:v>
                </c:pt>
                <c:pt idx="814">
                  <c:v>6.886785893919968E-2</c:v>
                </c:pt>
                <c:pt idx="815">
                  <c:v>6.8331862375687516E-2</c:v>
                </c:pt>
                <c:pt idx="816">
                  <c:v>6.7711636682983925E-2</c:v>
                </c:pt>
                <c:pt idx="817">
                  <c:v>6.7030630947531422E-2</c:v>
                </c:pt>
                <c:pt idx="818">
                  <c:v>6.6316364983959361E-2</c:v>
                </c:pt>
                <c:pt idx="819">
                  <c:v>6.5598903575791581E-2</c:v>
                </c:pt>
                <c:pt idx="820">
                  <c:v>6.4909180319526263E-2</c:v>
                </c:pt>
                <c:pt idx="821">
                  <c:v>6.4277266780572953E-2</c:v>
                </c:pt>
                <c:pt idx="822">
                  <c:v>6.373068583307713E-2</c:v>
                </c:pt>
                <c:pt idx="823">
                  <c:v>6.3292865559003889E-2</c:v>
                </c:pt>
                <c:pt idx="824">
                  <c:v>6.2981822067813789E-2</c:v>
                </c:pt>
                <c:pt idx="825">
                  <c:v>6.2809146525205542E-2</c:v>
                </c:pt>
                <c:pt idx="826">
                  <c:v>6.2779354296187598E-2</c:v>
                </c:pt>
                <c:pt idx="827">
                  <c:v>6.2889633409314957E-2</c:v>
                </c:pt>
                <c:pt idx="828">
                  <c:v>6.3130006720302306E-2</c:v>
                </c:pt>
                <c:pt idx="829">
                  <c:v>6.3483898501420999E-2</c:v>
                </c:pt>
                <c:pt idx="830">
                  <c:v>6.3929073062206576E-2</c:v>
                </c:pt>
                <c:pt idx="831">
                  <c:v>6.4438891740819904E-2</c:v>
                </c:pt>
                <c:pt idx="832">
                  <c:v>6.4983816411413042E-2</c:v>
                </c:pt>
                <c:pt idx="833">
                  <c:v>6.5533073572652603E-2</c:v>
                </c:pt>
                <c:pt idx="834">
                  <c:v>6.6056383922270132E-2</c:v>
                </c:pt>
                <c:pt idx="835">
                  <c:v>6.6525658606332472E-2</c:v>
                </c:pt>
                <c:pt idx="836">
                  <c:v>6.6916565272568868E-2</c:v>
                </c:pt>
                <c:pt idx="837">
                  <c:v>6.7209874543156856E-2</c:v>
                </c:pt>
                <c:pt idx="838">
                  <c:v>6.7392510124959004E-2</c:v>
                </c:pt>
                <c:pt idx="839">
                  <c:v>6.7458242772556451E-2</c:v>
                </c:pt>
                <c:pt idx="840">
                  <c:v>6.7407988737953242E-2</c:v>
                </c:pt>
                <c:pt idx="841">
                  <c:v>6.7249696011213736E-2</c:v>
                </c:pt>
                <c:pt idx="842">
                  <c:v>6.6997825280187565E-2</c:v>
                </c:pt>
                <c:pt idx="843">
                  <c:v>6.6672455761980928E-2</c:v>
                </c:pt>
                <c:pt idx="844">
                  <c:v>6.6298067553932749E-2</c:v>
                </c:pt>
                <c:pt idx="845">
                  <c:v>6.5902070686589168E-2</c:v>
                </c:pt>
                <c:pt idx="846">
                  <c:v>6.5513165574081378E-2</c:v>
                </c:pt>
                <c:pt idx="847">
                  <c:v>6.515962921735656E-2</c:v>
                </c:pt>
                <c:pt idx="848">
                  <c:v>6.4867625769595288E-2</c:v>
                </c:pt>
                <c:pt idx="849">
                  <c:v>6.4659638677358147E-2</c:v>
                </c:pt>
                <c:pt idx="850">
                  <c:v>6.4553114645434159E-2</c:v>
                </c:pt>
                <c:pt idx="851">
                  <c:v>6.4559397536864224E-2</c:v>
                </c:pt>
                <c:pt idx="852">
                  <c:v>6.4683013707308057E-2</c:v>
                </c:pt>
                <c:pt idx="853">
                  <c:v>6.492135013602543E-2</c:v>
                </c:pt>
                <c:pt idx="854">
                  <c:v>6.5264744207536876E-2</c:v>
                </c:pt>
                <c:pt idx="855">
                  <c:v>6.5696980407439334E-2</c:v>
                </c:pt>
                <c:pt idx="856">
                  <c:v>6.6196165873897886E-2</c:v>
                </c:pt>
                <c:pt idx="857">
                  <c:v>6.673593502862693E-2</c:v>
                </c:pt>
                <c:pt idx="858">
                  <c:v>6.7286914641489434E-2</c:v>
                </c:pt>
                <c:pt idx="859">
                  <c:v>6.781836574187397E-2</c:v>
                </c:pt>
                <c:pt idx="860">
                  <c:v>6.8299908633526238E-2</c:v>
                </c:pt>
                <c:pt idx="861">
                  <c:v>6.8703232479235807E-2</c:v>
                </c:pt>
                <c:pt idx="862">
                  <c:v>6.9003691772317632E-2</c:v>
                </c:pt>
                <c:pt idx="863">
                  <c:v>6.9181698454582288E-2</c:v>
                </c:pt>
                <c:pt idx="864">
                  <c:v>6.9223830106801568E-2</c:v>
                </c:pt>
                <c:pt idx="865">
                  <c:v>6.9123590859753226E-2</c:v>
                </c:pt>
                <c:pt idx="866">
                  <c:v>6.8881781522986851E-2</c:v>
                </c:pt>
                <c:pt idx="867">
                  <c:v>6.850645776821207E-2</c:v>
                </c:pt>
                <c:pt idx="868">
                  <c:v>6.8012478755586109E-2</c:v>
                </c:pt>
                <c:pt idx="869">
                  <c:v>6.7420672005841967E-2</c:v>
                </c:pt>
                <c:pt idx="870">
                  <c:v>6.6756662258559168E-2</c:v>
                </c:pt>
                <c:pt idx="871">
                  <c:v>6.6049431260989902E-2</c:v>
                </c:pt>
                <c:pt idx="872">
                  <c:v>6.5329690803281368E-2</c:v>
                </c:pt>
                <c:pt idx="873">
                  <c:v>6.4628161974631879E-2</c:v>
                </c:pt>
                <c:pt idx="874">
                  <c:v>6.3973858950870072E-2</c:v>
                </c:pt>
                <c:pt idx="875">
                  <c:v>6.3392475331691817E-2</c:v>
                </c:pt>
                <c:pt idx="876">
                  <c:v>6.2904965142370983E-2</c:v>
                </c:pt>
                <c:pt idx="877">
                  <c:v>6.2526399438373625E-2</c:v>
                </c:pt>
                <c:pt idx="878">
                  <c:v>6.2265163642168837E-2</c:v>
                </c:pt>
                <c:pt idx="879">
                  <c:v>6.2122541205037546E-2</c:v>
                </c:pt>
                <c:pt idx="880">
                  <c:v>6.2092707041806423E-2</c:v>
                </c:pt>
                <c:pt idx="881">
                  <c:v>6.2163130701319236E-2</c:v>
                </c:pt>
                <c:pt idx="882">
                  <c:v>6.2315365755120374E-2</c:v>
                </c:pt>
                <c:pt idx="883">
                  <c:v>6.2526179755910502E-2</c:v>
                </c:pt>
                <c:pt idx="884">
                  <c:v>6.2768959603232935E-2</c:v>
                </c:pt>
                <c:pt idx="885">
                  <c:v>6.3015311374083616E-2</c:v>
                </c:pt>
                <c:pt idx="886">
                  <c:v>6.3236762534329249E-2</c:v>
                </c:pt>
                <c:pt idx="887">
                  <c:v>6.3406468581087186E-2</c:v>
                </c:pt>
                <c:pt idx="888">
                  <c:v>6.3500825912404746E-2</c:v>
                </c:pt>
                <c:pt idx="889">
                  <c:v>6.3500898093269698E-2</c:v>
                </c:pt>
                <c:pt idx="890">
                  <c:v>6.3393573378464727E-2</c:v>
                </c:pt>
                <c:pt idx="891">
                  <c:v>6.3172386750821291E-2</c:v>
                </c:pt>
                <c:pt idx="892">
                  <c:v>6.2837958956209292E-2</c:v>
                </c:pt>
                <c:pt idx="893">
                  <c:v>6.239802696328503E-2</c:v>
                </c:pt>
                <c:pt idx="894">
                  <c:v>6.1867063689799717E-2</c:v>
                </c:pt>
                <c:pt idx="895">
                  <c:v>6.1265508377283458E-2</c:v>
                </c:pt>
                <c:pt idx="896">
                  <c:v>6.0618651314017051E-2</c:v>
                </c:pt>
                <c:pt idx="897">
                  <c:v>5.9955236424323294E-2</c:v>
                </c:pt>
                <c:pt idx="898">
                  <c:v>5.9305861425267579E-2</c:v>
                </c:pt>
                <c:pt idx="899">
                  <c:v>5.8701266872992708E-2</c:v>
                </c:pt>
                <c:pt idx="900">
                  <c:v>5.8170611814559868E-2</c:v>
                </c:pt>
                <c:pt idx="901">
                  <c:v>5.7739834560881671E-2</c:v>
                </c:pt>
                <c:pt idx="902">
                  <c:v>5.7430192256209642E-2</c:v>
                </c:pt>
                <c:pt idx="903">
                  <c:v>5.7257062716589591E-2</c:v>
                </c:pt>
                <c:pt idx="904">
                  <c:v>5.7229077027723507E-2</c:v>
                </c:pt>
                <c:pt idx="905">
                  <c:v>5.7347632489531404E-2</c:v>
                </c:pt>
                <c:pt idx="906">
                  <c:v>5.7606813752526388E-2</c:v>
                </c:pt>
                <c:pt idx="907">
                  <c:v>5.7993726654748036E-2</c:v>
                </c:pt>
                <c:pt idx="908">
                  <c:v>5.848922567349206E-2</c:v>
                </c:pt>
                <c:pt idx="909">
                  <c:v>5.9068993404260112E-2</c:v>
                </c:pt>
                <c:pt idx="910">
                  <c:v>5.970491035857018E-2</c:v>
                </c:pt>
                <c:pt idx="911">
                  <c:v>6.0366636784404862E-2</c:v>
                </c:pt>
                <c:pt idx="912">
                  <c:v>6.1023316107766915E-2</c:v>
                </c:pt>
                <c:pt idx="913">
                  <c:v>6.1645302664112889E-2</c:v>
                </c:pt>
                <c:pt idx="914">
                  <c:v>6.2205815030780327E-2</c:v>
                </c:pt>
                <c:pt idx="915">
                  <c:v>6.268242056359416E-2</c:v>
                </c:pt>
                <c:pt idx="916">
                  <c:v>6.3058266436592E-2</c:v>
                </c:pt>
                <c:pt idx="917">
                  <c:v>6.332298702780019E-2</c:v>
                </c:pt>
                <c:pt idx="918">
                  <c:v>6.3473236053306126E-2</c:v>
                </c:pt>
                <c:pt idx="919">
                  <c:v>6.351281336350556E-2</c:v>
                </c:pt>
                <c:pt idx="920">
                  <c:v>6.3452379547400559E-2</c:v>
                </c:pt>
                <c:pt idx="921">
                  <c:v>6.3308775112723176E-2</c:v>
                </c:pt>
                <c:pt idx="922">
                  <c:v>6.3103983668679947E-2</c:v>
                </c:pt>
                <c:pt idx="923">
                  <c:v>6.2863798936595716E-2</c:v>
                </c:pt>
                <c:pt idx="924">
                  <c:v>6.2616272383577767E-2</c:v>
                </c:pt>
                <c:pt idx="925">
                  <c:v>6.2390030843626841E-2</c:v>
                </c:pt>
                <c:pt idx="926">
                  <c:v>6.2212560939694399E-2</c:v>
                </c:pt>
                <c:pt idx="927">
                  <c:v>6.2108559022318523E-2</c:v>
                </c:pt>
                <c:pt idx="928">
                  <c:v>6.2098441586865366E-2</c:v>
                </c:pt>
                <c:pt idx="929">
                  <c:v>6.2197101936896287E-2</c:v>
                </c:pt>
                <c:pt idx="930">
                  <c:v>6.2412984752396934E-2</c:v>
                </c:pt>
                <c:pt idx="931">
                  <c:v>6.2747532006472623E-2</c:v>
                </c:pt>
                <c:pt idx="932">
                  <c:v>6.3195032395745171E-2</c:v>
                </c:pt>
                <c:pt idx="933">
                  <c:v>6.3742883326687649E-2</c:v>
                </c:pt>
                <c:pt idx="934">
                  <c:v>6.4372250856632077E-2</c:v>
                </c:pt>
                <c:pt idx="935">
                  <c:v>6.5059090178290008E-2</c:v>
                </c:pt>
                <c:pt idx="936">
                  <c:v>6.5775468566563855E-2</c:v>
                </c:pt>
              </c:numCache>
            </c:numRef>
          </c:yVal>
        </c:ser>
        <c:axId val="82926592"/>
        <c:axId val="82965248"/>
      </c:scatterChart>
      <c:valAx>
        <c:axId val="82926592"/>
        <c:scaling>
          <c:orientation val="minMax"/>
          <c:max val="149"/>
          <c:min val="-13.66"/>
        </c:scaling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/>
        <c:numFmt formatCode="0.0" sourceLinked="0"/>
        <c:tickLblPos val="nextTo"/>
        <c:crossAx val="82965248"/>
        <c:crosses val="autoZero"/>
        <c:crossBetween val="midCat"/>
        <c:majorUnit val="28.678890000000031"/>
        <c:minorUnit val="9.5596000000000068"/>
      </c:valAx>
      <c:valAx>
        <c:axId val="82965248"/>
        <c:scaling>
          <c:orientation val="minMax"/>
          <c:max val="8.4000000000000047E-2"/>
          <c:min val="5.6000000000000001E-2"/>
        </c:scaling>
        <c:axPos val="l"/>
        <c:majorGridlines/>
        <c:numFmt formatCode="0.000" sourceLinked="0"/>
        <c:tickLblPos val="nextTo"/>
        <c:crossAx val="82926592"/>
        <c:crossesAt val="-100"/>
        <c:crossBetween val="midCat"/>
        <c:majorUnit val="4.000000000000007E-3"/>
        <c:minorUnit val="1.0000000000000044E-4"/>
      </c:val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274320</xdr:colOff>
      <xdr:row>27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0.00467</cdr:x>
      <cdr:y>0.25338</cdr:y>
    </cdr:from>
    <cdr:to>
      <cdr:x>0.04741</cdr:x>
      <cdr:y>0.6358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755867" y="2036951"/>
          <a:ext cx="1883189" cy="3048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600" b="1"/>
            <a:t>Total Spotted Area</a:t>
          </a:r>
        </a:p>
      </cdr:txBody>
    </cdr:sp>
  </cdr:relSizeAnchor>
  <cdr:relSizeAnchor xmlns:cdr="http://schemas.openxmlformats.org/drawingml/2006/chartDrawing">
    <cdr:from>
      <cdr:x>0.45005</cdr:x>
      <cdr:y>0.91876</cdr:y>
    </cdr:from>
    <cdr:to>
      <cdr:x>0.54487</cdr:x>
      <cdr:y>0.97349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09901" y="4524350"/>
          <a:ext cx="676286" cy="2695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600" b="1"/>
            <a:t>Days</a:t>
          </a:r>
        </a:p>
      </cdr:txBody>
    </cdr:sp>
  </cdr:relSizeAnchor>
  <cdr:relSizeAnchor xmlns:cdr="http://schemas.openxmlformats.org/drawingml/2006/chartDrawing">
    <cdr:from>
      <cdr:x>0.61031</cdr:x>
      <cdr:y>0.91278</cdr:y>
    </cdr:from>
    <cdr:to>
      <cdr:x>1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352925" y="4924425"/>
          <a:ext cx="2779395" cy="470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Data Source:  A.F. Lanza;   INAF-Osservatorio</a:t>
          </a:r>
        </a:p>
        <a:p xmlns:a="http://schemas.openxmlformats.org/drawingml/2006/main">
          <a:r>
            <a:rPr lang="en-US" sz="1100"/>
            <a:t>                                 Astrofisico di Catania, Italy</a:t>
          </a:r>
        </a:p>
      </cdr:txBody>
    </cdr:sp>
  </cdr:relSizeAnchor>
  <cdr:relSizeAnchor xmlns:cdr="http://schemas.openxmlformats.org/drawingml/2006/chartDrawing">
    <cdr:from>
      <cdr:x>1.40207E-7</cdr:x>
      <cdr:y>0.91278</cdr:y>
    </cdr:from>
    <cdr:to>
      <cdr:x>0.04006</cdr:x>
      <cdr:y>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" y="4494917"/>
          <a:ext cx="285750" cy="4295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0.11485</cdr:x>
      <cdr:y>0.00706</cdr:y>
    </cdr:from>
    <cdr:to>
      <cdr:x>0.92682</cdr:x>
      <cdr:y>0.1354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819147" y="34766"/>
          <a:ext cx="5791230" cy="63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000" b="1" baseline="0"/>
            <a:t>CoRoT-Exo-2a Starspots (Blue) vs. EUWS Model (Red)</a:t>
          </a:r>
          <a:endParaRPr lang="en-US" sz="1200" b="1" baseline="0"/>
        </a:p>
        <a:p xmlns:a="http://schemas.openxmlformats.org/drawingml/2006/main">
          <a:pPr algn="ctr"/>
          <a:r>
            <a:rPr lang="en-US" sz="1200" b="1"/>
            <a:t>Heavy Gridlines at 28.68-Day Intervals, Light</a:t>
          </a:r>
          <a:r>
            <a:rPr lang="en-US" sz="1200" b="1">
              <a:latin typeface="+mn-lt"/>
              <a:ea typeface="+mn-ea"/>
              <a:cs typeface="+mn-cs"/>
            </a:rPr>
            <a:t> Gridlines at 9.56-Day Intervals</a:t>
          </a:r>
          <a:r>
            <a:rPr lang="en-US" sz="1400" b="1"/>
            <a:t>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6400000</xdr:colOff>
      <xdr:row>40</xdr:row>
      <xdr:rowOff>113381</xdr:rowOff>
    </xdr:to>
    <xdr:pic>
      <xdr:nvPicPr>
        <xdr:cNvPr id="2" name="Picture 1" descr="30-1 - CoRoT-Exo-2a_Pgram_Raw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5715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6400000</xdr:colOff>
      <xdr:row>84</xdr:row>
      <xdr:rowOff>113381</xdr:rowOff>
    </xdr:to>
    <xdr:pic>
      <xdr:nvPicPr>
        <xdr:cNvPr id="3" name="Picture 2" descr="30-2 - CoRoT-Exo-2a_Pgram_28-day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4325" y="91440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6400000</xdr:colOff>
      <xdr:row>128</xdr:row>
      <xdr:rowOff>113381</xdr:rowOff>
    </xdr:to>
    <xdr:pic>
      <xdr:nvPicPr>
        <xdr:cNvPr id="4" name="Picture 3" descr="30-3 - CoRoT-Exo-2a_Pgram_86-day.bmp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14325" y="177165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queryTables/queryTable1.xml><?xml version="1.0" encoding="utf-8"?>
<queryTable xmlns="http://schemas.openxmlformats.org/spreadsheetml/2006/main" name="CoRot-2a_Starspots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2344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9.5546875" style="2" customWidth="1"/>
    <col min="2" max="2" width="7" style="2" customWidth="1"/>
    <col min="3" max="3" width="7.21875" style="33" customWidth="1"/>
    <col min="4" max="4" width="7.33203125" style="2" customWidth="1"/>
    <col min="5" max="5" width="8.33203125" style="39" customWidth="1"/>
    <col min="6" max="6" width="3.77734375" style="8" customWidth="1"/>
    <col min="7" max="7" width="9.109375" style="3" customWidth="1"/>
    <col min="8" max="8" width="6.88671875" style="3" customWidth="1"/>
    <col min="9" max="9" width="7.77734375" customWidth="1"/>
    <col min="10" max="10" width="5.33203125" customWidth="1"/>
    <col min="11" max="11" width="4.77734375" customWidth="1"/>
    <col min="12" max="12" width="5.77734375" customWidth="1"/>
    <col min="13" max="13" width="0.5546875" customWidth="1"/>
    <col min="14" max="14" width="8.109375" customWidth="1"/>
    <col min="15" max="15" width="6.33203125" style="54" customWidth="1"/>
    <col min="16" max="16" width="4.5546875" customWidth="1"/>
    <col min="17" max="17" width="8.6640625" customWidth="1"/>
    <col min="18" max="18" width="3.77734375" customWidth="1"/>
    <col min="20" max="20" width="7" customWidth="1"/>
    <col min="21" max="21" width="7.6640625" customWidth="1"/>
    <col min="22" max="22" width="5.44140625" style="45" customWidth="1"/>
    <col min="23" max="26" width="5.21875" style="45" customWidth="1"/>
    <col min="27" max="27" width="0.5546875" customWidth="1"/>
    <col min="28" max="28" width="8" customWidth="1"/>
    <col min="29" max="29" width="6" style="45" customWidth="1"/>
    <col min="30" max="30" width="4.77734375" customWidth="1"/>
    <col min="31" max="31" width="8.109375" customWidth="1"/>
    <col min="32" max="32" width="3.77734375" customWidth="1"/>
    <col min="33" max="33" width="6.21875" style="55" customWidth="1"/>
    <col min="34" max="34" width="5.6640625" style="55" customWidth="1"/>
    <col min="35" max="35" width="9.6640625" style="60" customWidth="1"/>
    <col min="36" max="36" width="5.109375" style="60" customWidth="1"/>
    <col min="37" max="37" width="5.33203125" style="60" customWidth="1"/>
    <col min="38" max="38" width="5.21875" style="60" customWidth="1"/>
    <col min="39" max="39" width="6.44140625" style="60" customWidth="1"/>
    <col min="40" max="40" width="5.88671875" style="60" customWidth="1"/>
    <col min="41" max="44" width="8.88671875" style="55"/>
  </cols>
  <sheetData>
    <row r="1" spans="1:41" ht="15.75">
      <c r="A1" s="1" t="s">
        <v>0</v>
      </c>
      <c r="B1" s="4" t="s">
        <v>51</v>
      </c>
      <c r="C1" s="10" t="s">
        <v>53</v>
      </c>
      <c r="D1" s="1" t="s">
        <v>52</v>
      </c>
      <c r="E1" s="38" t="s">
        <v>64</v>
      </c>
      <c r="F1" s="7"/>
      <c r="G1" s="24" t="s">
        <v>43</v>
      </c>
      <c r="H1" s="19" t="s">
        <v>44</v>
      </c>
      <c r="I1" s="19" t="s">
        <v>54</v>
      </c>
      <c r="J1" s="19" t="s">
        <v>45</v>
      </c>
      <c r="K1" s="19" t="s">
        <v>65</v>
      </c>
      <c r="L1" s="19" t="s">
        <v>66</v>
      </c>
      <c r="M1" s="22"/>
      <c r="N1" s="28" t="s">
        <v>57</v>
      </c>
      <c r="O1" s="52" t="s">
        <v>62</v>
      </c>
      <c r="P1" s="28" t="s">
        <v>46</v>
      </c>
      <c r="Q1" s="28" t="s">
        <v>47</v>
      </c>
      <c r="R1" s="16"/>
      <c r="S1" s="24" t="s">
        <v>43</v>
      </c>
      <c r="T1" s="19" t="s">
        <v>44</v>
      </c>
      <c r="U1" s="19" t="s">
        <v>59</v>
      </c>
      <c r="V1" s="42" t="s">
        <v>45</v>
      </c>
      <c r="W1" s="42" t="s">
        <v>70</v>
      </c>
      <c r="X1" s="42" t="s">
        <v>69</v>
      </c>
      <c r="Y1" s="42" t="s">
        <v>71</v>
      </c>
      <c r="Z1" s="42" t="s">
        <v>66</v>
      </c>
      <c r="AA1" s="22"/>
      <c r="AB1" s="28" t="s">
        <v>61</v>
      </c>
      <c r="AC1" s="49" t="s">
        <v>62</v>
      </c>
      <c r="AD1" s="28" t="s">
        <v>46</v>
      </c>
      <c r="AE1" s="36" t="s">
        <v>72</v>
      </c>
      <c r="AF1" s="16"/>
      <c r="AG1" s="57" t="s">
        <v>53</v>
      </c>
      <c r="AH1" s="57" t="s">
        <v>92</v>
      </c>
      <c r="AI1" s="59" t="s">
        <v>88</v>
      </c>
      <c r="AJ1" s="59" t="s">
        <v>89</v>
      </c>
      <c r="AK1" s="59" t="s">
        <v>90</v>
      </c>
      <c r="AL1" s="59" t="s">
        <v>91</v>
      </c>
      <c r="AM1" s="59" t="s">
        <v>93</v>
      </c>
      <c r="AN1" s="59" t="s">
        <v>94</v>
      </c>
      <c r="AO1" s="56"/>
    </row>
    <row r="2" spans="1:41">
      <c r="A2" s="2">
        <v>1.5778449999999999</v>
      </c>
      <c r="B2" s="5"/>
      <c r="C2" s="9">
        <f t="shared" ref="C2:C41" si="0" xml:space="preserve"> C3 - 0.0087242798</f>
        <v>2006.6964235282026</v>
      </c>
      <c r="D2" s="2">
        <v>6.3636999999999999E-2</v>
      </c>
      <c r="E2" s="41">
        <f>100*D2</f>
        <v>6.3636999999999997</v>
      </c>
      <c r="G2" s="23" t="s">
        <v>48</v>
      </c>
      <c r="H2" s="20">
        <f>I2 - (0.00873130763355885/2)</f>
        <v>2006.5737353461832</v>
      </c>
      <c r="I2" s="20">
        <v>2006.5781010000001</v>
      </c>
      <c r="J2" s="20"/>
      <c r="K2" s="20"/>
      <c r="L2" s="20"/>
      <c r="M2" s="18"/>
      <c r="N2" s="27">
        <f xml:space="preserve"> SIN((2*PI()*(I2-2000+O2)/0.0785817687020297) + 3.39124283)</f>
        <v>0.91072537270811982</v>
      </c>
      <c r="O2" s="53">
        <v>-5.3249999999999999E-3</v>
      </c>
      <c r="P2" s="30">
        <v>-4</v>
      </c>
      <c r="Q2" s="27">
        <f>CORREL(L19:L55,N14:N50)</f>
        <v>-0.655736270259351</v>
      </c>
      <c r="R2" s="17"/>
      <c r="S2" s="23" t="s">
        <v>48</v>
      </c>
      <c r="T2" s="20">
        <f>U2 - (0.0261939229006765/2)</f>
        <v>2006.5650040385497</v>
      </c>
      <c r="U2" s="20">
        <v>2006.5781010000001</v>
      </c>
      <c r="V2" s="43"/>
      <c r="W2" s="43"/>
      <c r="X2" s="43"/>
      <c r="Y2" s="43"/>
      <c r="Z2" s="43"/>
      <c r="AA2" s="18"/>
      <c r="AB2" s="27">
        <f xml:space="preserve"> SIN((2*PI()*(U2-2000+AC2)/0.235745306106089) + 0.083216746)</f>
        <v>0.8762812797281182</v>
      </c>
      <c r="AC2" s="50">
        <v>5.9720000000000002E-2</v>
      </c>
      <c r="AD2" s="30">
        <v>-4</v>
      </c>
      <c r="AE2" s="27">
        <f>CORREL(Y7:Y21,AB11:AB25)</f>
        <v>-0.86077645178957696</v>
      </c>
      <c r="AF2" s="17"/>
      <c r="AG2" s="20">
        <v>2006.5781010000001</v>
      </c>
      <c r="AH2" s="20">
        <v>-71</v>
      </c>
      <c r="AI2" s="60">
        <f xml:space="preserve"> AN2 + AJ2*SIN((2*PI()*(AG2-2000)/0.235745306106089) + 0.083216746) + AK2*SIN((2*PI()*(AG2-2000)/0.0785817687020297) + 3.39124283) + AL2*SIN((2*PI()*(AG2-2000)/0.0261939229006765) + 0.748950468)</f>
        <v>6.9201014250320339E-2</v>
      </c>
      <c r="AJ2" s="60">
        <f>1.3*AK2</f>
        <v>3.7180000000000004E-3</v>
      </c>
      <c r="AK2" s="60">
        <f>1.3*AL2</f>
        <v>2.8600000000000001E-3</v>
      </c>
      <c r="AL2" s="60">
        <f>AM2</f>
        <v>2.2000000000000001E-3</v>
      </c>
      <c r="AM2" s="60">
        <v>2.2000000000000001E-3</v>
      </c>
      <c r="AN2" s="60">
        <v>6.6000000000000003E-2</v>
      </c>
    </row>
    <row r="3" spans="1:41">
      <c r="A3" s="2">
        <v>4.7335349999999998</v>
      </c>
      <c r="B3" s="5">
        <f>A3-A2</f>
        <v>3.1556899999999999</v>
      </c>
      <c r="C3" s="9">
        <f t="shared" si="0"/>
        <v>2006.7051478080025</v>
      </c>
      <c r="D3" s="2">
        <v>7.0049E-2</v>
      </c>
      <c r="E3" s="41">
        <f t="shared" ref="E3:E46" si="1">100*D3</f>
        <v>7.0049000000000001</v>
      </c>
      <c r="G3" s="25" t="s">
        <v>55</v>
      </c>
      <c r="H3" s="20">
        <f>H2 + 0.00873130763355885</f>
        <v>2006.5824666538167</v>
      </c>
      <c r="I3" s="20">
        <f>I2 + 0.00873130763355885</f>
        <v>2006.5868323076336</v>
      </c>
      <c r="J3" s="20"/>
      <c r="K3" s="20"/>
      <c r="L3" s="20"/>
      <c r="M3" s="21"/>
      <c r="N3" s="27">
        <f t="shared" ref="N3:N8" si="2" xml:space="preserve"> SIN((2*PI()*(I3-2000+O3)/0.0785817687020297) + 3.39124283)</f>
        <v>0.96313540554372123</v>
      </c>
      <c r="O3" s="53">
        <f>O2</f>
        <v>-5.3249999999999999E-3</v>
      </c>
      <c r="P3" s="30">
        <v>-3</v>
      </c>
      <c r="Q3" s="27">
        <f>CORREL(L19:L55,N13:N49)</f>
        <v>-0.34888148089237536</v>
      </c>
      <c r="R3" s="17"/>
      <c r="S3" s="25" t="s">
        <v>60</v>
      </c>
      <c r="T3" s="20">
        <f>T2 + 0.0261939229006765</f>
        <v>2006.5911979614502</v>
      </c>
      <c r="U3" s="20">
        <f>U2 + 0.0261939229006765</f>
        <v>2006.6042949229006</v>
      </c>
      <c r="V3" s="43">
        <v>7.375</v>
      </c>
      <c r="W3" s="43"/>
      <c r="X3" s="43"/>
      <c r="Y3" s="43"/>
      <c r="Z3" s="43"/>
      <c r="AA3" s="21"/>
      <c r="AB3" s="27">
        <f t="shared" ref="AB3:AB29" si="3" xml:space="preserve"> SIN((2*PI()*(U3-2000+AC3)/0.235745306106089) + 0.083216746)</f>
        <v>0.98096539444234476</v>
      </c>
      <c r="AC3" s="50">
        <f t="shared" ref="AC3:AC10" si="4">AC2</f>
        <v>5.9720000000000002E-2</v>
      </c>
      <c r="AD3" s="30">
        <v>-3</v>
      </c>
      <c r="AE3" s="27">
        <f>CORREL(Y7:Y21,AB10:AB24)</f>
        <v>-0.49569616822768309</v>
      </c>
      <c r="AF3" s="17"/>
      <c r="AG3" s="58">
        <f>AG2+0.001</f>
        <v>2006.579101</v>
      </c>
      <c r="AH3" s="20">
        <f>AH2+(1.825/5)</f>
        <v>-70.635000000000005</v>
      </c>
      <c r="AI3" s="60">
        <f t="shared" ref="AI3:AI22" si="5" xml:space="preserve"> AN3 + AJ3*SIN((2*PI()*(AG3-2000)/0.235745306106089) + 0.083216746) + AK3*SIN((2*PI()*(AG3-2000)/0.0785817687020297) + 3.39124283) + AL3*SIN((2*PI()*(AG3-2000)/0.0261939229006765) + 0.748950468)</f>
        <v>6.9215331688051121E-2</v>
      </c>
      <c r="AJ3" s="60">
        <f t="shared" ref="AJ3:AK3" si="6">1.3*AK3</f>
        <v>3.7180000000000004E-3</v>
      </c>
      <c r="AK3" s="60">
        <f t="shared" si="6"/>
        <v>2.8600000000000001E-3</v>
      </c>
      <c r="AL3" s="60">
        <f t="shared" ref="AL3" si="7">AL2</f>
        <v>2.2000000000000001E-3</v>
      </c>
      <c r="AN3" s="60">
        <f>AN2</f>
        <v>6.6000000000000003E-2</v>
      </c>
    </row>
    <row r="4" spans="1:41">
      <c r="A4" s="2">
        <v>7.8892249999999997</v>
      </c>
      <c r="B4" s="5">
        <f t="shared" ref="B4:B46" si="8">A4-A3</f>
        <v>3.1556899999999999</v>
      </c>
      <c r="C4" s="9">
        <f t="shared" si="0"/>
        <v>2006.7138720878024</v>
      </c>
      <c r="D4" s="2">
        <v>7.6609999999999998E-2</v>
      </c>
      <c r="E4" s="41">
        <f t="shared" si="1"/>
        <v>7.6609999999999996</v>
      </c>
      <c r="G4" s="23"/>
      <c r="H4" s="20">
        <f t="shared" ref="H4:H65" si="9">H3 + 0.00873130763355885</f>
        <v>2006.5911979614502</v>
      </c>
      <c r="I4" s="20">
        <f t="shared" ref="I4:I65" si="10">I3 + 0.00873130763355885</f>
        <v>2006.5955636152671</v>
      </c>
      <c r="J4" s="20"/>
      <c r="K4" s="20"/>
      <c r="L4" s="20"/>
      <c r="M4" s="21"/>
      <c r="N4" s="27">
        <f xml:space="preserve"> SIN((2*PI()*(I4-2000+O4)/0.0785817687020297) + 3.39124283)</f>
        <v>0.56488367807109907</v>
      </c>
      <c r="O4" s="53">
        <f t="shared" ref="O4:O8" si="11">O3</f>
        <v>-5.3249999999999999E-3</v>
      </c>
      <c r="P4" s="30">
        <v>-2</v>
      </c>
      <c r="Q4" s="27">
        <f>CORREL(L19:L55,N12:N48)</f>
        <v>0.12121883076863597</v>
      </c>
      <c r="R4" s="17"/>
      <c r="S4" s="23"/>
      <c r="T4" s="20">
        <f t="shared" ref="T4:T29" si="12">T3 + 0.0261939229006765</f>
        <v>2006.6173918843508</v>
      </c>
      <c r="U4" s="20">
        <f t="shared" ref="U4:U29" si="13">U3 + 0.0261939229006765</f>
        <v>2006.6304888458012</v>
      </c>
      <c r="V4" s="43">
        <v>7.375</v>
      </c>
      <c r="W4" s="43"/>
      <c r="X4" s="43"/>
      <c r="Y4" s="43"/>
      <c r="Z4" s="43"/>
      <c r="AA4" s="21"/>
      <c r="AB4" s="27">
        <f xml:space="preserve"> SIN((2*PI()*(U4-2000+AC4)/0.235745306106089) + 0.083216746)</f>
        <v>0.62664489888444141</v>
      </c>
      <c r="AC4" s="50">
        <f t="shared" si="4"/>
        <v>5.9720000000000002E-2</v>
      </c>
      <c r="AD4" s="30">
        <v>-2</v>
      </c>
      <c r="AE4" s="27">
        <f>CORREL(Y7:Y21,AB9:AB23)</f>
        <v>0.1740484166936975</v>
      </c>
      <c r="AF4" s="17"/>
      <c r="AG4" s="58">
        <f t="shared" ref="AG4:AG22" si="14">AG3+0.001</f>
        <v>2006.580101</v>
      </c>
      <c r="AH4" s="20">
        <f t="shared" ref="AH4:AH22" si="15">AH3+(1.825/5)</f>
        <v>-70.27000000000001</v>
      </c>
      <c r="AI4" s="60">
        <f t="shared" si="5"/>
        <v>6.9090321069068344E-2</v>
      </c>
      <c r="AJ4" s="60">
        <f t="shared" ref="AJ4:AK4" si="16">1.3*AK4</f>
        <v>3.7180000000000004E-3</v>
      </c>
      <c r="AK4" s="60">
        <f t="shared" si="16"/>
        <v>2.8600000000000001E-3</v>
      </c>
      <c r="AL4" s="60">
        <f t="shared" ref="AL4:AL10" si="17">AL3</f>
        <v>2.2000000000000001E-3</v>
      </c>
      <c r="AN4" s="60">
        <f t="shared" ref="AN4:AN22" si="18">AN3</f>
        <v>6.6000000000000003E-2</v>
      </c>
    </row>
    <row r="5" spans="1:41">
      <c r="A5" s="2">
        <v>11.044915</v>
      </c>
      <c r="B5" s="5">
        <f t="shared" si="8"/>
        <v>3.1556899999999999</v>
      </c>
      <c r="C5" s="9">
        <f t="shared" si="0"/>
        <v>2006.7225963676024</v>
      </c>
      <c r="D5" s="2">
        <v>7.6533000000000004E-2</v>
      </c>
      <c r="E5" s="41">
        <f t="shared" si="1"/>
        <v>7.6533000000000007</v>
      </c>
      <c r="G5" s="23" t="s">
        <v>56</v>
      </c>
      <c r="H5" s="20">
        <f t="shared" si="9"/>
        <v>2006.5999292690838</v>
      </c>
      <c r="I5" s="20">
        <f t="shared" si="10"/>
        <v>2006.6042949229006</v>
      </c>
      <c r="J5" s="20"/>
      <c r="K5" s="20"/>
      <c r="L5" s="20"/>
      <c r="M5" s="21"/>
      <c r="N5" s="27">
        <f t="shared" si="2"/>
        <v>-9.7683400351778527E-2</v>
      </c>
      <c r="O5" s="53">
        <f t="shared" si="11"/>
        <v>-5.3249999999999999E-3</v>
      </c>
      <c r="P5" s="30">
        <v>-1</v>
      </c>
      <c r="Q5" s="31">
        <f>CORREL(L19:L55,N11:N47)</f>
        <v>0.53459950431781056</v>
      </c>
      <c r="R5" s="17"/>
      <c r="S5" s="23" t="s">
        <v>56</v>
      </c>
      <c r="T5" s="20">
        <f t="shared" si="12"/>
        <v>2006.6435858072514</v>
      </c>
      <c r="U5" s="20">
        <f t="shared" si="13"/>
        <v>2006.6566827687018</v>
      </c>
      <c r="V5" s="43">
        <v>7.375</v>
      </c>
      <c r="W5" s="43"/>
      <c r="X5" s="43"/>
      <c r="Y5" s="43"/>
      <c r="Z5" s="43"/>
      <c r="AA5" s="21"/>
      <c r="AB5" s="27">
        <f t="shared" si="3"/>
        <v>-2.0889709241625556E-2</v>
      </c>
      <c r="AC5" s="50">
        <f t="shared" si="4"/>
        <v>5.9720000000000002E-2</v>
      </c>
      <c r="AD5" s="30">
        <v>-1</v>
      </c>
      <c r="AE5" s="31">
        <f>CORREL(Y7:Y21,AB8:AB22)</f>
        <v>0.72637832764674104</v>
      </c>
      <c r="AF5" s="17"/>
      <c r="AG5" s="58">
        <f t="shared" si="14"/>
        <v>2006.581101</v>
      </c>
      <c r="AH5" s="20">
        <f t="shared" si="15"/>
        <v>-69.905000000000015</v>
      </c>
      <c r="AI5" s="60">
        <f t="shared" si="5"/>
        <v>6.8836710379883925E-2</v>
      </c>
      <c r="AJ5" s="60">
        <f t="shared" ref="AJ5:AK5" si="19">1.3*AK5</f>
        <v>3.7180000000000004E-3</v>
      </c>
      <c r="AK5" s="60">
        <f t="shared" si="19"/>
        <v>2.8600000000000001E-3</v>
      </c>
      <c r="AL5" s="60">
        <f t="shared" si="17"/>
        <v>2.2000000000000001E-3</v>
      </c>
      <c r="AN5" s="60">
        <f t="shared" si="18"/>
        <v>6.6000000000000003E-2</v>
      </c>
    </row>
    <row r="6" spans="1:41">
      <c r="A6" s="2">
        <v>14.200604999999999</v>
      </c>
      <c r="B6" s="5">
        <f t="shared" si="8"/>
        <v>3.1556899999999999</v>
      </c>
      <c r="C6" s="9">
        <f t="shared" si="0"/>
        <v>2006.7313206474023</v>
      </c>
      <c r="D6" s="2">
        <v>7.6867000000000005E-2</v>
      </c>
      <c r="E6" s="41">
        <f t="shared" si="1"/>
        <v>7.6867000000000001</v>
      </c>
      <c r="G6" s="34">
        <f>MAX(I2:I500)</f>
        <v>2007.1281733809121</v>
      </c>
      <c r="H6" s="20">
        <f t="shared" si="9"/>
        <v>2006.6086605767173</v>
      </c>
      <c r="I6" s="20">
        <f t="shared" si="10"/>
        <v>2006.6130262305342</v>
      </c>
      <c r="J6" s="20"/>
      <c r="K6" s="20"/>
      <c r="L6" s="20"/>
      <c r="M6" s="21"/>
      <c r="N6" s="27">
        <f t="shared" si="2"/>
        <v>-0.71454333012041593</v>
      </c>
      <c r="O6" s="53">
        <f t="shared" si="11"/>
        <v>-5.3249999999999999E-3</v>
      </c>
      <c r="P6" s="35">
        <v>0</v>
      </c>
      <c r="Q6" s="31">
        <f>CORREL(L19:L55,N19:N55)</f>
        <v>0.69783512838528761</v>
      </c>
      <c r="R6" s="17"/>
      <c r="S6" s="34">
        <f>MAX(U2:U500)</f>
        <v>2007.2853369183156</v>
      </c>
      <c r="T6" s="20">
        <f t="shared" si="12"/>
        <v>2006.669779730152</v>
      </c>
      <c r="U6" s="20">
        <f t="shared" si="13"/>
        <v>2006.6828766916024</v>
      </c>
      <c r="V6" s="43">
        <v>7.375</v>
      </c>
      <c r="W6" s="43"/>
      <c r="X6" s="43"/>
      <c r="Y6" s="43"/>
      <c r="Z6" s="43"/>
      <c r="AA6" s="21"/>
      <c r="AB6" s="27">
        <f t="shared" si="3"/>
        <v>-0.65864979025032899</v>
      </c>
      <c r="AC6" s="50">
        <f t="shared" si="4"/>
        <v>5.9720000000000002E-2</v>
      </c>
      <c r="AD6" s="35">
        <v>0</v>
      </c>
      <c r="AE6" s="31">
        <f>CORREL(Y7:Y21,AB7:AB21)</f>
        <v>0.90471214933034838</v>
      </c>
      <c r="AF6" s="17"/>
      <c r="AG6" s="58">
        <f t="shared" si="14"/>
        <v>2006.582101</v>
      </c>
      <c r="AH6" s="20">
        <f t="shared" si="15"/>
        <v>-69.54000000000002</v>
      </c>
      <c r="AI6" s="60">
        <f t="shared" si="5"/>
        <v>6.8471741497662927E-2</v>
      </c>
      <c r="AJ6" s="60">
        <f t="shared" ref="AJ6:AK6" si="20">1.3*AK6</f>
        <v>3.7180000000000004E-3</v>
      </c>
      <c r="AK6" s="60">
        <f t="shared" si="20"/>
        <v>2.8600000000000001E-3</v>
      </c>
      <c r="AL6" s="60">
        <f t="shared" si="17"/>
        <v>2.2000000000000001E-3</v>
      </c>
      <c r="AN6" s="60">
        <f t="shared" si="18"/>
        <v>6.6000000000000003E-2</v>
      </c>
    </row>
    <row r="7" spans="1:41">
      <c r="A7" s="2">
        <v>17.356294999999999</v>
      </c>
      <c r="B7" s="5">
        <f t="shared" si="8"/>
        <v>3.1556899999999999</v>
      </c>
      <c r="C7" s="9">
        <f t="shared" si="0"/>
        <v>2006.7400449272022</v>
      </c>
      <c r="D7" s="2">
        <v>7.6012999999999997E-2</v>
      </c>
      <c r="E7" s="41">
        <f t="shared" si="1"/>
        <v>7.6013000000000002</v>
      </c>
      <c r="G7" s="23"/>
      <c r="H7" s="20">
        <f t="shared" si="9"/>
        <v>2006.6173918843508</v>
      </c>
      <c r="I7" s="20">
        <f t="shared" si="10"/>
        <v>2006.6217575381677</v>
      </c>
      <c r="J7" s="20"/>
      <c r="K7" s="20"/>
      <c r="L7" s="20"/>
      <c r="M7" s="21"/>
      <c r="N7" s="27">
        <f t="shared" si="2"/>
        <v>-0.9970604944635767</v>
      </c>
      <c r="O7" s="53">
        <f t="shared" si="11"/>
        <v>-5.3249999999999999E-3</v>
      </c>
      <c r="P7" s="30">
        <v>1</v>
      </c>
      <c r="Q7" s="31">
        <f>CORREL(L19:L55,N18:N54)</f>
        <v>0.53454594029916125</v>
      </c>
      <c r="R7" s="17"/>
      <c r="S7" s="23"/>
      <c r="T7" s="20">
        <f t="shared" si="12"/>
        <v>2006.6959736530525</v>
      </c>
      <c r="U7" s="51">
        <f t="shared" si="13"/>
        <v>2006.7090706145029</v>
      </c>
      <c r="V7" s="44">
        <f t="shared" ref="V7:V21" si="21">100*AVERAGEIFS(Starspots,Date,"&gt;"&amp;T7,Date,"&lt;="&amp;T8)</f>
        <v>7.0098666666666656</v>
      </c>
      <c r="W7" s="43">
        <f>AVERAGE(V6:V8)</f>
        <v>7.3439888888888882</v>
      </c>
      <c r="X7" s="43">
        <f t="shared" ref="X7:X21" si="22">AVERAGE(V3:V11)</f>
        <v>7.3719407407407402</v>
      </c>
      <c r="Y7" s="44">
        <f>W7-X7</f>
        <v>-2.7951851851852005E-2</v>
      </c>
      <c r="Z7" s="43">
        <f>V7-X7</f>
        <v>-0.36207407407407466</v>
      </c>
      <c r="AA7" s="21"/>
      <c r="AB7" s="27">
        <f t="shared" si="3"/>
        <v>-0.98822031432616331</v>
      </c>
      <c r="AC7" s="50">
        <f t="shared" si="4"/>
        <v>5.9720000000000002E-2</v>
      </c>
      <c r="AD7" s="30">
        <v>1</v>
      </c>
      <c r="AE7" s="31">
        <f>CORREL(Y7:Y21,AB6:AB20)</f>
        <v>0.7263675600302224</v>
      </c>
      <c r="AF7" s="17"/>
      <c r="AG7" s="58">
        <f t="shared" si="14"/>
        <v>2006.5831009999999</v>
      </c>
      <c r="AH7" s="20">
        <f t="shared" si="15"/>
        <v>-69.175000000000026</v>
      </c>
      <c r="AI7" s="60">
        <f t="shared" si="5"/>
        <v>6.8018194051441105E-2</v>
      </c>
      <c r="AJ7" s="60">
        <f t="shared" ref="AJ7:AK7" si="23">1.3*AK7</f>
        <v>3.7180000000000004E-3</v>
      </c>
      <c r="AK7" s="60">
        <f t="shared" si="23"/>
        <v>2.8600000000000001E-3</v>
      </c>
      <c r="AL7" s="60">
        <f t="shared" si="17"/>
        <v>2.2000000000000001E-3</v>
      </c>
      <c r="AN7" s="60">
        <f t="shared" si="18"/>
        <v>6.6000000000000003E-2</v>
      </c>
    </row>
    <row r="8" spans="1:41">
      <c r="A8" s="2">
        <v>20.511984999999999</v>
      </c>
      <c r="B8" s="5">
        <f t="shared" si="8"/>
        <v>3.1556899999999999</v>
      </c>
      <c r="C8" s="9">
        <f t="shared" si="0"/>
        <v>2006.7487692070022</v>
      </c>
      <c r="D8" s="2">
        <v>7.1079000000000003E-2</v>
      </c>
      <c r="E8" s="41">
        <f t="shared" si="1"/>
        <v>7.1079000000000008</v>
      </c>
      <c r="G8" s="23" t="s">
        <v>49</v>
      </c>
      <c r="H8" s="20">
        <f t="shared" si="9"/>
        <v>2006.6261231919843</v>
      </c>
      <c r="I8" s="20">
        <f t="shared" si="10"/>
        <v>2006.6304888458012</v>
      </c>
      <c r="J8" s="20"/>
      <c r="K8" s="20"/>
      <c r="L8" s="20"/>
      <c r="M8" s="21"/>
      <c r="N8" s="27">
        <f t="shared" si="2"/>
        <v>-0.81304197235766762</v>
      </c>
      <c r="O8" s="53">
        <f t="shared" si="11"/>
        <v>-5.3249999999999999E-3</v>
      </c>
      <c r="P8" s="30">
        <v>2</v>
      </c>
      <c r="Q8" s="27">
        <f>CORREL(L19:L55,N17:N53)</f>
        <v>0.12113676593415712</v>
      </c>
      <c r="R8" s="17"/>
      <c r="S8" s="23" t="s">
        <v>49</v>
      </c>
      <c r="T8" s="20">
        <f t="shared" si="12"/>
        <v>2006.7221675759531</v>
      </c>
      <c r="U8" s="20">
        <f t="shared" si="13"/>
        <v>2006.7352645374035</v>
      </c>
      <c r="V8" s="44">
        <f t="shared" si="21"/>
        <v>7.6471</v>
      </c>
      <c r="W8" s="43">
        <f t="shared" ref="W8:W21" si="24">AVERAGE(V7:V9)</f>
        <v>7.2861000000000002</v>
      </c>
      <c r="X8" s="43">
        <f t="shared" si="22"/>
        <v>7.3906185185185187</v>
      </c>
      <c r="Y8" s="44">
        <f t="shared" ref="Y8:Y21" si="25">W8-X8</f>
        <v>-0.10451851851851846</v>
      </c>
      <c r="Z8" s="43">
        <f t="shared" ref="Z8:Z21" si="26">V8-X8</f>
        <v>0.25648148148148131</v>
      </c>
      <c r="AA8" s="21"/>
      <c r="AB8" s="27">
        <f t="shared" si="3"/>
        <v>-0.8553915704868148</v>
      </c>
      <c r="AC8" s="50">
        <f t="shared" si="4"/>
        <v>5.9720000000000002E-2</v>
      </c>
      <c r="AD8" s="30">
        <v>2</v>
      </c>
      <c r="AE8" s="27">
        <f>CORREL(Y7:Y21,AB5:AB19)</f>
        <v>0.17954593342045688</v>
      </c>
      <c r="AF8" s="17"/>
      <c r="AG8" s="58">
        <f t="shared" si="14"/>
        <v>2006.5841009999999</v>
      </c>
      <c r="AH8" s="20">
        <f t="shared" si="15"/>
        <v>-68.810000000000031</v>
      </c>
      <c r="AI8" s="60">
        <f t="shared" si="5"/>
        <v>6.7503097899118694E-2</v>
      </c>
      <c r="AJ8" s="60">
        <f t="shared" ref="AJ8:AK8" si="27">1.3*AK8</f>
        <v>3.7180000000000004E-3</v>
      </c>
      <c r="AK8" s="60">
        <f t="shared" si="27"/>
        <v>2.8600000000000001E-3</v>
      </c>
      <c r="AL8" s="60">
        <f t="shared" si="17"/>
        <v>2.2000000000000001E-3</v>
      </c>
      <c r="AN8" s="60">
        <f t="shared" si="18"/>
        <v>6.6000000000000003E-2</v>
      </c>
    </row>
    <row r="9" spans="1:41">
      <c r="A9" s="2">
        <v>23.667674999999999</v>
      </c>
      <c r="B9" s="5">
        <f t="shared" si="8"/>
        <v>3.1556899999999999</v>
      </c>
      <c r="C9" s="9">
        <f t="shared" si="0"/>
        <v>2006.7574934868021</v>
      </c>
      <c r="D9" s="2">
        <v>7.0690000000000003E-2</v>
      </c>
      <c r="E9" s="41">
        <f t="shared" si="1"/>
        <v>7.069</v>
      </c>
      <c r="G9" s="25">
        <f>COUNT(J2:J200)</f>
        <v>45</v>
      </c>
      <c r="H9" s="20">
        <f t="shared" si="9"/>
        <v>2006.6348544996179</v>
      </c>
      <c r="I9" s="20">
        <f t="shared" si="10"/>
        <v>2006.6392201534347</v>
      </c>
      <c r="J9" s="20"/>
      <c r="K9" s="20"/>
      <c r="L9" s="20"/>
      <c r="M9" s="21"/>
      <c r="N9" s="27">
        <f t="shared" ref="N9:N65" si="28" xml:space="preserve"> SIN((2*PI()*(I9-2000+O9)/0.0785817687020297) + 3.39124283)</f>
        <v>-0.24859207543335093</v>
      </c>
      <c r="O9" s="53">
        <f t="shared" ref="O9:O65" si="29">O8</f>
        <v>-5.3249999999999999E-3</v>
      </c>
      <c r="P9" s="30">
        <v>3</v>
      </c>
      <c r="Q9" s="27">
        <f>CORREL(L19:L55,N16:N52)</f>
        <v>-0.34895364749778685</v>
      </c>
      <c r="R9" s="17"/>
      <c r="S9" s="25">
        <f>COUNT(V2:V200)</f>
        <v>23</v>
      </c>
      <c r="T9" s="20">
        <f t="shared" si="12"/>
        <v>2006.7483614988537</v>
      </c>
      <c r="U9" s="20">
        <f t="shared" si="13"/>
        <v>2006.7614584603041</v>
      </c>
      <c r="V9" s="44">
        <f t="shared" si="21"/>
        <v>7.2013333333333334</v>
      </c>
      <c r="W9" s="43">
        <f t="shared" si="24"/>
        <v>7.2800333333333329</v>
      </c>
      <c r="X9" s="43">
        <f t="shared" si="22"/>
        <v>7.3471925925925934</v>
      </c>
      <c r="Y9" s="44">
        <f t="shared" si="25"/>
        <v>-6.7159259259260473E-2</v>
      </c>
      <c r="Z9" s="43">
        <f t="shared" si="26"/>
        <v>-0.14585925925926002</v>
      </c>
      <c r="AA9" s="21"/>
      <c r="AB9" s="27">
        <f t="shared" si="3"/>
        <v>-0.32231560420130256</v>
      </c>
      <c r="AC9" s="50">
        <f t="shared" si="4"/>
        <v>5.9720000000000002E-2</v>
      </c>
      <c r="AD9" s="30">
        <v>3</v>
      </c>
      <c r="AE9" s="27">
        <f>CORREL(Y7:Y21,AB4:AB18)</f>
        <v>-0.4930238417306797</v>
      </c>
      <c r="AF9" s="17"/>
      <c r="AG9" s="58">
        <f t="shared" si="14"/>
        <v>2006.5851009999999</v>
      </c>
      <c r="AH9" s="20">
        <f t="shared" si="15"/>
        <v>-68.445000000000036</v>
      </c>
      <c r="AI9" s="60">
        <f t="shared" si="5"/>
        <v>6.6956207819247562E-2</v>
      </c>
      <c r="AJ9" s="60">
        <f t="shared" ref="AJ9:AK9" si="30">1.3*AK9</f>
        <v>3.7180000000000004E-3</v>
      </c>
      <c r="AK9" s="60">
        <f t="shared" si="30"/>
        <v>2.8600000000000001E-3</v>
      </c>
      <c r="AL9" s="60">
        <f t="shared" si="17"/>
        <v>2.2000000000000001E-3</v>
      </c>
      <c r="AN9" s="60">
        <f t="shared" si="18"/>
        <v>6.6000000000000003E-2</v>
      </c>
    </row>
    <row r="10" spans="1:41">
      <c r="A10" s="2">
        <v>26.823364999999999</v>
      </c>
      <c r="B10" s="5">
        <f t="shared" si="8"/>
        <v>3.1556899999999999</v>
      </c>
      <c r="C10" s="9">
        <f t="shared" si="0"/>
        <v>2006.766217766602</v>
      </c>
      <c r="D10" s="2">
        <v>7.4271000000000004E-2</v>
      </c>
      <c r="E10" s="41">
        <f t="shared" si="1"/>
        <v>7.4271000000000003</v>
      </c>
      <c r="G10" s="23"/>
      <c r="H10" s="20">
        <f t="shared" si="9"/>
        <v>2006.6435858072514</v>
      </c>
      <c r="I10" s="20">
        <f t="shared" si="10"/>
        <v>2006.6479514610683</v>
      </c>
      <c r="J10" s="20"/>
      <c r="K10" s="20"/>
      <c r="L10" s="20"/>
      <c r="M10" s="21"/>
      <c r="N10" s="27">
        <f t="shared" si="28"/>
        <v>0.43217681637846012</v>
      </c>
      <c r="O10" s="53">
        <f t="shared" si="29"/>
        <v>-5.3249999999999999E-3</v>
      </c>
      <c r="P10" s="30">
        <v>4</v>
      </c>
      <c r="Q10" s="27">
        <f>CORREL(L19:L55,N15:N51)</f>
        <v>-0.65576477107897113</v>
      </c>
      <c r="R10" s="17"/>
      <c r="S10" s="23"/>
      <c r="T10" s="20">
        <f t="shared" si="12"/>
        <v>2006.7745554217543</v>
      </c>
      <c r="U10" s="20">
        <f t="shared" si="13"/>
        <v>2006.7876523832047</v>
      </c>
      <c r="V10" s="44">
        <f t="shared" si="21"/>
        <v>6.9916666666666671</v>
      </c>
      <c r="W10" s="43">
        <f t="shared" si="24"/>
        <v>7.3968333333333334</v>
      </c>
      <c r="X10" s="43">
        <f t="shared" si="22"/>
        <v>7.3652925925925921</v>
      </c>
      <c r="Y10" s="44">
        <f t="shared" si="25"/>
        <v>3.1540740740741313E-2</v>
      </c>
      <c r="Z10" s="43">
        <f t="shared" si="26"/>
        <v>-0.37362592592592492</v>
      </c>
      <c r="AA10" s="21"/>
      <c r="AB10" s="27">
        <f t="shared" si="3"/>
        <v>0.36157541542780225</v>
      </c>
      <c r="AC10" s="50">
        <f t="shared" si="4"/>
        <v>5.9720000000000002E-2</v>
      </c>
      <c r="AD10" s="30">
        <v>4</v>
      </c>
      <c r="AE10" s="27">
        <f>CORREL(Y7:Y21,AB3:AB17)</f>
        <v>-0.86152515596467594</v>
      </c>
      <c r="AF10" s="17"/>
      <c r="AG10" s="58">
        <f t="shared" si="14"/>
        <v>2006.5861009999999</v>
      </c>
      <c r="AH10" s="20">
        <f t="shared" si="15"/>
        <v>-68.080000000000041</v>
      </c>
      <c r="AI10" s="60">
        <f t="shared" si="5"/>
        <v>6.6408327596966327E-2</v>
      </c>
      <c r="AJ10" s="60">
        <f t="shared" ref="AJ10:AK10" si="31">1.3*AK10</f>
        <v>3.7180000000000004E-3</v>
      </c>
      <c r="AK10" s="60">
        <f t="shared" si="31"/>
        <v>2.8600000000000001E-3</v>
      </c>
      <c r="AL10" s="60">
        <f t="shared" si="17"/>
        <v>2.2000000000000001E-3</v>
      </c>
      <c r="AN10" s="60">
        <f t="shared" si="18"/>
        <v>6.6000000000000003E-2</v>
      </c>
    </row>
    <row r="11" spans="1:41">
      <c r="A11" s="2">
        <v>29.979054999999999</v>
      </c>
      <c r="B11" s="5">
        <f t="shared" si="8"/>
        <v>3.1556899999999999</v>
      </c>
      <c r="C11" s="9">
        <f t="shared" si="0"/>
        <v>2006.774942046402</v>
      </c>
      <c r="D11" s="2">
        <v>6.9331000000000004E-2</v>
      </c>
      <c r="E11" s="41">
        <f t="shared" si="1"/>
        <v>6.9331000000000005</v>
      </c>
      <c r="G11" s="23" t="s">
        <v>50</v>
      </c>
      <c r="H11" s="20">
        <f t="shared" si="9"/>
        <v>2006.6523171148849</v>
      </c>
      <c r="I11" s="20">
        <f t="shared" si="10"/>
        <v>2006.6566827687018</v>
      </c>
      <c r="J11" s="20"/>
      <c r="K11" s="20"/>
      <c r="L11" s="20"/>
      <c r="M11" s="21"/>
      <c r="N11" s="27">
        <f t="shared" si="28"/>
        <v>0.91072537269801579</v>
      </c>
      <c r="O11" s="53">
        <f t="shared" si="29"/>
        <v>-5.3249999999999999E-3</v>
      </c>
      <c r="P11" s="27"/>
      <c r="Q11" s="27"/>
      <c r="R11" s="17"/>
      <c r="S11" s="23" t="s">
        <v>50</v>
      </c>
      <c r="T11" s="20">
        <f t="shared" si="12"/>
        <v>2006.8007493446548</v>
      </c>
      <c r="U11" s="20">
        <f t="shared" si="13"/>
        <v>2006.8138463061052</v>
      </c>
      <c r="V11" s="44">
        <f t="shared" si="21"/>
        <v>7.9975000000000005</v>
      </c>
      <c r="W11" s="43">
        <f t="shared" si="24"/>
        <v>7.510755555555555</v>
      </c>
      <c r="X11" s="43">
        <f t="shared" si="22"/>
        <v>7.3658333333333337</v>
      </c>
      <c r="Y11" s="44">
        <f t="shared" si="25"/>
        <v>0.14492222222222129</v>
      </c>
      <c r="Z11" s="43">
        <f t="shared" si="26"/>
        <v>0.63166666666666682</v>
      </c>
      <c r="AA11" s="21"/>
      <c r="AB11" s="27">
        <f t="shared" si="3"/>
        <v>0.87628127971637249</v>
      </c>
      <c r="AC11" s="50">
        <f t="shared" ref="AC11:AC29" si="32">AC10</f>
        <v>5.9720000000000002E-2</v>
      </c>
      <c r="AD11" s="27"/>
      <c r="AE11" s="27"/>
      <c r="AF11" s="17"/>
      <c r="AG11" s="58">
        <f t="shared" si="14"/>
        <v>2006.5871009999998</v>
      </c>
      <c r="AH11" s="20">
        <f t="shared" si="15"/>
        <v>-67.715000000000046</v>
      </c>
      <c r="AI11" s="60">
        <f t="shared" si="5"/>
        <v>6.5889579272683518E-2</v>
      </c>
      <c r="AJ11" s="60">
        <f t="shared" ref="AJ11:AK11" si="33">1.3*AK11</f>
        <v>3.7180000000000004E-3</v>
      </c>
      <c r="AK11" s="60">
        <f t="shared" si="33"/>
        <v>2.8600000000000001E-3</v>
      </c>
      <c r="AL11" s="60">
        <f t="shared" ref="AL11:AL22" si="34">AL10</f>
        <v>2.2000000000000001E-3</v>
      </c>
      <c r="AN11" s="60">
        <f t="shared" si="18"/>
        <v>6.6000000000000003E-2</v>
      </c>
    </row>
    <row r="12" spans="1:41">
      <c r="A12" s="2">
        <v>33.134745000000002</v>
      </c>
      <c r="B12" s="5">
        <f t="shared" si="8"/>
        <v>3.1556900000000034</v>
      </c>
      <c r="C12" s="9">
        <f t="shared" si="0"/>
        <v>2006.7836663262019</v>
      </c>
      <c r="D12" s="2">
        <v>6.6354999999999997E-2</v>
      </c>
      <c r="E12" s="41">
        <f t="shared" si="1"/>
        <v>6.6354999999999995</v>
      </c>
      <c r="G12" s="26">
        <f>COUNT(L2:L200)</f>
        <v>37</v>
      </c>
      <c r="H12" s="20">
        <f t="shared" si="9"/>
        <v>2006.6610484225184</v>
      </c>
      <c r="I12" s="20">
        <f t="shared" si="10"/>
        <v>2006.6654140763353</v>
      </c>
      <c r="J12" s="20"/>
      <c r="K12" s="20"/>
      <c r="L12" s="20"/>
      <c r="M12" s="21"/>
      <c r="N12" s="27">
        <f t="shared" si="28"/>
        <v>0.96313540555030253</v>
      </c>
      <c r="O12" s="53">
        <f t="shared" si="29"/>
        <v>-5.3249999999999999E-3</v>
      </c>
      <c r="P12" s="27"/>
      <c r="Q12" s="32" t="s">
        <v>58</v>
      </c>
      <c r="R12" s="17"/>
      <c r="S12" s="26">
        <f>COUNT(Z2:Z200)</f>
        <v>15</v>
      </c>
      <c r="T12" s="20">
        <f t="shared" si="12"/>
        <v>2006.8269432675554</v>
      </c>
      <c r="U12" s="20">
        <f t="shared" si="13"/>
        <v>2006.8400402290058</v>
      </c>
      <c r="V12" s="44">
        <f t="shared" si="21"/>
        <v>7.5430999999999981</v>
      </c>
      <c r="W12" s="43">
        <f t="shared" si="24"/>
        <v>7.5082555555555546</v>
      </c>
      <c r="X12" s="43">
        <f t="shared" si="22"/>
        <v>7.3566000000000003</v>
      </c>
      <c r="Y12" s="44">
        <f t="shared" si="25"/>
        <v>0.15165555555555432</v>
      </c>
      <c r="Z12" s="43">
        <f t="shared" si="26"/>
        <v>0.18649999999999789</v>
      </c>
      <c r="AA12" s="21"/>
      <c r="AB12" s="27">
        <f t="shared" si="3"/>
        <v>0.9809653944470843</v>
      </c>
      <c r="AC12" s="50">
        <f t="shared" si="32"/>
        <v>5.9720000000000002E-2</v>
      </c>
      <c r="AD12" s="27"/>
      <c r="AE12" s="32" t="s">
        <v>75</v>
      </c>
      <c r="AF12" s="17"/>
      <c r="AG12" s="58">
        <f t="shared" si="14"/>
        <v>2006.5881009999998</v>
      </c>
      <c r="AH12" s="20">
        <f t="shared" si="15"/>
        <v>-67.350000000000051</v>
      </c>
      <c r="AI12" s="60">
        <f t="shared" si="5"/>
        <v>6.5427716428578878E-2</v>
      </c>
      <c r="AJ12" s="60">
        <f t="shared" ref="AJ12:AK12" si="35">1.3*AK12</f>
        <v>3.7180000000000004E-3</v>
      </c>
      <c r="AK12" s="60">
        <f t="shared" si="35"/>
        <v>2.8600000000000001E-3</v>
      </c>
      <c r="AL12" s="60">
        <f t="shared" si="34"/>
        <v>2.2000000000000001E-3</v>
      </c>
      <c r="AN12" s="60">
        <f t="shared" si="18"/>
        <v>6.6000000000000003E-2</v>
      </c>
    </row>
    <row r="13" spans="1:41">
      <c r="A13" s="2">
        <v>36.290435000000002</v>
      </c>
      <c r="B13" s="5">
        <f t="shared" si="8"/>
        <v>3.1556899999999999</v>
      </c>
      <c r="C13" s="9">
        <f t="shared" si="0"/>
        <v>2006.7923906060018</v>
      </c>
      <c r="D13" s="2">
        <v>7.4064000000000005E-2</v>
      </c>
      <c r="E13" s="41">
        <f t="shared" si="1"/>
        <v>7.4064000000000005</v>
      </c>
      <c r="G13" s="13"/>
      <c r="H13" s="20">
        <f t="shared" si="9"/>
        <v>2006.669779730152</v>
      </c>
      <c r="I13" s="20">
        <f t="shared" si="10"/>
        <v>2006.6741453839688</v>
      </c>
      <c r="J13" s="20"/>
      <c r="K13" s="20"/>
      <c r="L13" s="20"/>
      <c r="M13" s="21"/>
      <c r="N13" s="27">
        <f t="shared" si="28"/>
        <v>0.56488367809119244</v>
      </c>
      <c r="O13" s="53">
        <f t="shared" si="29"/>
        <v>-5.3249999999999999E-3</v>
      </c>
      <c r="P13" s="27"/>
      <c r="Q13" s="37" t="s">
        <v>63</v>
      </c>
      <c r="R13" s="17"/>
      <c r="S13" s="13"/>
      <c r="T13" s="20">
        <f t="shared" si="12"/>
        <v>2006.853137190456</v>
      </c>
      <c r="U13" s="20">
        <f t="shared" si="13"/>
        <v>2006.8662341519064</v>
      </c>
      <c r="V13" s="44">
        <f t="shared" si="21"/>
        <v>6.9841666666666677</v>
      </c>
      <c r="W13" s="43">
        <f t="shared" si="24"/>
        <v>7.3550555555555555</v>
      </c>
      <c r="X13" s="43">
        <f t="shared" si="22"/>
        <v>7.3146703703703695</v>
      </c>
      <c r="Y13" s="44">
        <f t="shared" si="25"/>
        <v>4.0385185185185968E-2</v>
      </c>
      <c r="Z13" s="43">
        <f t="shared" si="26"/>
        <v>-0.33050370370370175</v>
      </c>
      <c r="AA13" s="21"/>
      <c r="AB13" s="27">
        <f t="shared" si="3"/>
        <v>0.6266448989034622</v>
      </c>
      <c r="AC13" s="50">
        <f t="shared" si="32"/>
        <v>5.9720000000000002E-2</v>
      </c>
      <c r="AD13" s="27"/>
      <c r="AE13" s="37" t="s">
        <v>76</v>
      </c>
      <c r="AF13" s="17"/>
      <c r="AG13" s="58">
        <f t="shared" si="14"/>
        <v>2006.5891009999998</v>
      </c>
      <c r="AH13" s="20">
        <f t="shared" si="15"/>
        <v>-66.985000000000056</v>
      </c>
      <c r="AI13" s="60">
        <f t="shared" si="5"/>
        <v>6.5046577834146385E-2</v>
      </c>
      <c r="AJ13" s="60">
        <f t="shared" ref="AJ13:AK13" si="36">1.3*AK13</f>
        <v>3.7180000000000004E-3</v>
      </c>
      <c r="AK13" s="60">
        <f t="shared" si="36"/>
        <v>2.8600000000000001E-3</v>
      </c>
      <c r="AL13" s="60">
        <f t="shared" si="34"/>
        <v>2.2000000000000001E-3</v>
      </c>
      <c r="AN13" s="60">
        <f t="shared" si="18"/>
        <v>6.6000000000000003E-2</v>
      </c>
    </row>
    <row r="14" spans="1:41">
      <c r="A14" s="2">
        <v>39.446125000000002</v>
      </c>
      <c r="B14" s="5">
        <f t="shared" si="8"/>
        <v>3.1556899999999999</v>
      </c>
      <c r="C14" s="9">
        <f t="shared" si="0"/>
        <v>2006.8011148858018</v>
      </c>
      <c r="D14" s="2">
        <v>7.6900999999999997E-2</v>
      </c>
      <c r="E14" s="41">
        <f t="shared" si="1"/>
        <v>7.6900999999999993</v>
      </c>
      <c r="G14" s="25"/>
      <c r="H14" s="20">
        <f t="shared" si="9"/>
        <v>2006.6785110377855</v>
      </c>
      <c r="I14" s="20">
        <f t="shared" si="10"/>
        <v>2006.6828766916024</v>
      </c>
      <c r="J14" s="20"/>
      <c r="K14" s="20"/>
      <c r="L14" s="20"/>
      <c r="M14" s="21"/>
      <c r="N14" s="27">
        <f t="shared" si="28"/>
        <v>-9.768340032754444E-2</v>
      </c>
      <c r="O14" s="53">
        <f t="shared" si="29"/>
        <v>-5.3249999999999999E-3</v>
      </c>
      <c r="P14" s="27"/>
      <c r="Q14" s="27"/>
      <c r="R14" s="17"/>
      <c r="S14" s="47" t="s">
        <v>67</v>
      </c>
      <c r="T14" s="20">
        <f t="shared" si="12"/>
        <v>2006.8793311133566</v>
      </c>
      <c r="U14" s="20">
        <f t="shared" si="13"/>
        <v>2006.892428074807</v>
      </c>
      <c r="V14" s="44">
        <f t="shared" si="21"/>
        <v>7.5379000000000005</v>
      </c>
      <c r="W14" s="43">
        <f t="shared" si="24"/>
        <v>7.300644444444444</v>
      </c>
      <c r="X14" s="43">
        <f t="shared" si="22"/>
        <v>7.3200407407407404</v>
      </c>
      <c r="Y14" s="44">
        <f t="shared" si="25"/>
        <v>-1.9396296296296356E-2</v>
      </c>
      <c r="Z14" s="43">
        <f t="shared" si="26"/>
        <v>0.21785925925926009</v>
      </c>
      <c r="AA14" s="21"/>
      <c r="AB14" s="27">
        <f t="shared" si="3"/>
        <v>-2.0889709217195077E-2</v>
      </c>
      <c r="AC14" s="50">
        <f t="shared" si="32"/>
        <v>5.9720000000000002E-2</v>
      </c>
      <c r="AD14" s="27"/>
      <c r="AE14" s="27"/>
      <c r="AF14" s="17"/>
      <c r="AG14" s="58">
        <f t="shared" si="14"/>
        <v>2006.5901009999998</v>
      </c>
      <c r="AH14" s="20">
        <f t="shared" si="15"/>
        <v>-66.620000000000061</v>
      </c>
      <c r="AI14" s="60">
        <f t="shared" si="5"/>
        <v>6.4764769704151487E-2</v>
      </c>
      <c r="AJ14" s="60">
        <f t="shared" ref="AJ14:AK14" si="37">1.3*AK14</f>
        <v>3.7180000000000004E-3</v>
      </c>
      <c r="AK14" s="60">
        <f t="shared" si="37"/>
        <v>2.8600000000000001E-3</v>
      </c>
      <c r="AL14" s="60">
        <f t="shared" si="34"/>
        <v>2.2000000000000001E-3</v>
      </c>
      <c r="AN14" s="60">
        <f t="shared" si="18"/>
        <v>6.6000000000000003E-2</v>
      </c>
    </row>
    <row r="15" spans="1:41">
      <c r="A15" s="2">
        <v>42.601815000000002</v>
      </c>
      <c r="B15" s="5">
        <f t="shared" si="8"/>
        <v>3.1556899999999999</v>
      </c>
      <c r="C15" s="9">
        <f t="shared" si="0"/>
        <v>2006.8098391656017</v>
      </c>
      <c r="D15" s="2">
        <v>8.1219E-2</v>
      </c>
      <c r="E15" s="41">
        <f t="shared" si="1"/>
        <v>8.1219000000000001</v>
      </c>
      <c r="G15" s="13"/>
      <c r="H15" s="20">
        <f t="shared" si="9"/>
        <v>2006.687242345419</v>
      </c>
      <c r="I15" s="20">
        <f t="shared" si="10"/>
        <v>2006.6916079992359</v>
      </c>
      <c r="J15" s="20"/>
      <c r="K15" s="20"/>
      <c r="L15" s="20"/>
      <c r="M15" s="21"/>
      <c r="N15" s="27">
        <f t="shared" si="28"/>
        <v>-0.71454333010330096</v>
      </c>
      <c r="O15" s="53">
        <f t="shared" si="29"/>
        <v>-5.3249999999999999E-3</v>
      </c>
      <c r="P15" s="27"/>
      <c r="Q15" s="27"/>
      <c r="R15" s="17"/>
      <c r="S15" s="48" t="s">
        <v>68</v>
      </c>
      <c r="T15" s="20">
        <f t="shared" si="12"/>
        <v>2006.9055250362571</v>
      </c>
      <c r="U15" s="20">
        <f t="shared" si="13"/>
        <v>2006.9186219977075</v>
      </c>
      <c r="V15" s="44">
        <f t="shared" si="21"/>
        <v>7.3798666666666666</v>
      </c>
      <c r="W15" s="43">
        <f t="shared" si="24"/>
        <v>7.2815111111111115</v>
      </c>
      <c r="X15" s="43">
        <f t="shared" si="22"/>
        <v>7.3621148148148148</v>
      </c>
      <c r="Y15" s="44">
        <f t="shared" si="25"/>
        <v>-8.0603703703703289E-2</v>
      </c>
      <c r="Z15" s="43">
        <f t="shared" si="26"/>
        <v>1.7751851851851796E-2</v>
      </c>
      <c r="AA15" s="21"/>
      <c r="AB15" s="27">
        <f t="shared" si="3"/>
        <v>-0.65864979023194226</v>
      </c>
      <c r="AC15" s="50">
        <f t="shared" si="32"/>
        <v>5.9720000000000002E-2</v>
      </c>
      <c r="AD15" s="27"/>
      <c r="AE15" s="36" t="s">
        <v>73</v>
      </c>
      <c r="AF15" s="17"/>
      <c r="AG15" s="58">
        <f t="shared" si="14"/>
        <v>2006.5911009999998</v>
      </c>
      <c r="AH15" s="20">
        <f t="shared" si="15"/>
        <v>-66.255000000000067</v>
      </c>
      <c r="AI15" s="60">
        <f t="shared" si="5"/>
        <v>6.459465170276972E-2</v>
      </c>
      <c r="AJ15" s="60">
        <f t="shared" ref="AJ15:AK15" si="38">1.3*AK15</f>
        <v>3.7180000000000004E-3</v>
      </c>
      <c r="AK15" s="60">
        <f t="shared" si="38"/>
        <v>2.8600000000000001E-3</v>
      </c>
      <c r="AL15" s="60">
        <f t="shared" si="34"/>
        <v>2.2000000000000001E-3</v>
      </c>
      <c r="AN15" s="60">
        <f t="shared" si="18"/>
        <v>6.6000000000000003E-2</v>
      </c>
    </row>
    <row r="16" spans="1:41">
      <c r="A16" s="2">
        <v>45.757505000000002</v>
      </c>
      <c r="B16" s="5">
        <f t="shared" si="8"/>
        <v>3.1556899999999999</v>
      </c>
      <c r="C16" s="9">
        <f t="shared" si="0"/>
        <v>2006.8185634454017</v>
      </c>
      <c r="D16" s="2">
        <v>8.1805000000000003E-2</v>
      </c>
      <c r="E16" s="41">
        <f t="shared" si="1"/>
        <v>8.1805000000000003</v>
      </c>
      <c r="G16" s="15"/>
      <c r="H16" s="20">
        <f t="shared" si="9"/>
        <v>2006.6959736530525</v>
      </c>
      <c r="I16" s="20">
        <f t="shared" si="10"/>
        <v>2006.7003393068694</v>
      </c>
      <c r="J16" s="20">
        <f t="shared" ref="J16:J60" si="39">100*AVERAGEIFS(Starspots,Date,"&gt;"&amp;H16,Date,"&lt;="&amp;H17)</f>
        <v>6.3636999999999997</v>
      </c>
      <c r="K16" s="20"/>
      <c r="L16" s="20"/>
      <c r="M16" s="21"/>
      <c r="N16" s="27">
        <f t="shared" si="28"/>
        <v>-0.9970604944617022</v>
      </c>
      <c r="O16" s="53">
        <f t="shared" si="29"/>
        <v>-5.3249999999999999E-3</v>
      </c>
      <c r="R16" s="17"/>
      <c r="S16" s="46">
        <f>AVERAGE(V7:V21)</f>
        <v>7.3750422222222225</v>
      </c>
      <c r="T16" s="20">
        <f t="shared" si="12"/>
        <v>2006.9317189591577</v>
      </c>
      <c r="U16" s="20">
        <f t="shared" si="13"/>
        <v>2006.9448159206081</v>
      </c>
      <c r="V16" s="44">
        <f t="shared" si="21"/>
        <v>6.9267666666666674</v>
      </c>
      <c r="W16" s="43">
        <f t="shared" si="24"/>
        <v>7.1921222222222232</v>
      </c>
      <c r="X16" s="43">
        <f t="shared" si="22"/>
        <v>7.3549222222222239</v>
      </c>
      <c r="Y16" s="44">
        <f t="shared" si="25"/>
        <v>-0.16280000000000072</v>
      </c>
      <c r="Z16" s="43">
        <f t="shared" si="26"/>
        <v>-0.42815555555555651</v>
      </c>
      <c r="AA16" s="21"/>
      <c r="AB16" s="27">
        <f t="shared" si="3"/>
        <v>-0.98822031432242374</v>
      </c>
      <c r="AC16" s="50">
        <f t="shared" si="32"/>
        <v>5.9720000000000002E-2</v>
      </c>
      <c r="AD16" s="28"/>
      <c r="AE16" s="36" t="s">
        <v>74</v>
      </c>
      <c r="AF16" s="17"/>
      <c r="AG16" s="58">
        <f t="shared" si="14"/>
        <v>2006.5921009999997</v>
      </c>
      <c r="AH16" s="20">
        <f t="shared" si="15"/>
        <v>-65.890000000000072</v>
      </c>
      <c r="AI16" s="60">
        <f t="shared" si="5"/>
        <v>6.4541684407805208E-2</v>
      </c>
      <c r="AJ16" s="60">
        <f t="shared" ref="AJ16:AK16" si="40">1.3*AK16</f>
        <v>3.7180000000000004E-3</v>
      </c>
      <c r="AK16" s="60">
        <f t="shared" si="40"/>
        <v>2.8600000000000001E-3</v>
      </c>
      <c r="AL16" s="60">
        <f t="shared" si="34"/>
        <v>2.2000000000000001E-3</v>
      </c>
      <c r="AN16" s="60">
        <f t="shared" si="18"/>
        <v>6.6000000000000003E-2</v>
      </c>
    </row>
    <row r="17" spans="1:40">
      <c r="A17" s="2">
        <v>48.913195000000002</v>
      </c>
      <c r="B17" s="5">
        <f t="shared" si="8"/>
        <v>3.1556899999999999</v>
      </c>
      <c r="C17" s="9">
        <f t="shared" si="0"/>
        <v>2006.8272877252016</v>
      </c>
      <c r="D17" s="2">
        <v>7.6364000000000001E-2</v>
      </c>
      <c r="E17" s="41">
        <f t="shared" si="1"/>
        <v>7.6364000000000001</v>
      </c>
      <c r="G17" s="25"/>
      <c r="H17" s="20">
        <f t="shared" si="9"/>
        <v>2006.7047049606861</v>
      </c>
      <c r="I17" s="20">
        <f t="shared" si="10"/>
        <v>2006.7090706145029</v>
      </c>
      <c r="J17" s="20">
        <f t="shared" si="39"/>
        <v>7.0049000000000001</v>
      </c>
      <c r="K17" s="20"/>
      <c r="L17" s="20"/>
      <c r="M17" s="21"/>
      <c r="N17" s="27">
        <f t="shared" si="28"/>
        <v>-0.81304197237184461</v>
      </c>
      <c r="O17" s="53">
        <f t="shared" si="29"/>
        <v>-5.3249999999999999E-3</v>
      </c>
      <c r="R17" s="17"/>
      <c r="S17" s="25"/>
      <c r="T17" s="20">
        <f t="shared" si="12"/>
        <v>2006.9579128820583</v>
      </c>
      <c r="U17" s="20">
        <f t="shared" si="13"/>
        <v>2006.9710098435087</v>
      </c>
      <c r="V17" s="44">
        <f t="shared" si="21"/>
        <v>7.2697333333333338</v>
      </c>
      <c r="W17" s="43">
        <f t="shared" si="24"/>
        <v>7.1487222222222222</v>
      </c>
      <c r="X17" s="43">
        <f t="shared" si="22"/>
        <v>7.3594518518518521</v>
      </c>
      <c r="Y17" s="44">
        <f t="shared" si="25"/>
        <v>-0.21072962962962993</v>
      </c>
      <c r="Z17" s="43">
        <f t="shared" si="26"/>
        <v>-8.9718518518518309E-2</v>
      </c>
      <c r="AA17" s="21"/>
      <c r="AB17" s="27">
        <f t="shared" si="3"/>
        <v>-0.85539157049947212</v>
      </c>
      <c r="AC17" s="50">
        <f t="shared" si="32"/>
        <v>5.9720000000000002E-2</v>
      </c>
      <c r="AD17" s="30"/>
      <c r="AE17" s="27"/>
      <c r="AF17" s="17"/>
      <c r="AG17" s="58">
        <f t="shared" si="14"/>
        <v>2006.5931009999997</v>
      </c>
      <c r="AH17" s="20">
        <f t="shared" si="15"/>
        <v>-65.525000000000077</v>
      </c>
      <c r="AI17" s="60">
        <f t="shared" si="5"/>
        <v>6.4604175226325722E-2</v>
      </c>
      <c r="AJ17" s="60">
        <f t="shared" ref="AJ17:AK17" si="41">1.3*AK17</f>
        <v>3.7180000000000004E-3</v>
      </c>
      <c r="AK17" s="60">
        <f t="shared" si="41"/>
        <v>2.8600000000000001E-3</v>
      </c>
      <c r="AL17" s="60">
        <f t="shared" si="34"/>
        <v>2.2000000000000001E-3</v>
      </c>
      <c r="AN17" s="60">
        <f t="shared" si="18"/>
        <v>6.6000000000000003E-2</v>
      </c>
    </row>
    <row r="18" spans="1:40">
      <c r="A18" s="2">
        <v>52.068885000000002</v>
      </c>
      <c r="B18" s="5">
        <f t="shared" si="8"/>
        <v>3.1556899999999999</v>
      </c>
      <c r="C18" s="9">
        <f t="shared" si="0"/>
        <v>2006.8360120050015</v>
      </c>
      <c r="D18" s="2">
        <v>7.7759999999999996E-2</v>
      </c>
      <c r="E18" s="41">
        <f t="shared" si="1"/>
        <v>7.7759999999999998</v>
      </c>
      <c r="G18" s="23"/>
      <c r="H18" s="20">
        <f t="shared" si="9"/>
        <v>2006.7134362683196</v>
      </c>
      <c r="I18" s="20">
        <f t="shared" si="10"/>
        <v>2006.7178019221365</v>
      </c>
      <c r="J18" s="20">
        <f t="shared" si="39"/>
        <v>7.6609999999999996</v>
      </c>
      <c r="K18" s="20"/>
      <c r="L18" s="20"/>
      <c r="M18" s="21"/>
      <c r="N18" s="27">
        <f t="shared" si="28"/>
        <v>-0.24859207545704717</v>
      </c>
      <c r="O18" s="53">
        <f t="shared" si="29"/>
        <v>-5.3249999999999999E-3</v>
      </c>
      <c r="R18" s="17"/>
      <c r="S18" s="23"/>
      <c r="T18" s="20">
        <f t="shared" si="12"/>
        <v>2006.9841068049589</v>
      </c>
      <c r="U18" s="20">
        <f t="shared" si="13"/>
        <v>2006.9972037664093</v>
      </c>
      <c r="V18" s="44">
        <f t="shared" si="21"/>
        <v>7.2496666666666671</v>
      </c>
      <c r="W18" s="43">
        <f t="shared" si="24"/>
        <v>7.2965777777777774</v>
      </c>
      <c r="X18" s="43">
        <f t="shared" si="22"/>
        <v>7.4028777777777783</v>
      </c>
      <c r="Y18" s="44">
        <f t="shared" si="25"/>
        <v>-0.10630000000000095</v>
      </c>
      <c r="Z18" s="43">
        <f t="shared" si="26"/>
        <v>-0.15321111111111119</v>
      </c>
      <c r="AA18" s="21"/>
      <c r="AB18" s="27">
        <f t="shared" si="3"/>
        <v>-0.32231560422443428</v>
      </c>
      <c r="AC18" s="50">
        <f t="shared" si="32"/>
        <v>5.9720000000000002E-2</v>
      </c>
      <c r="AD18" s="30"/>
      <c r="AE18" s="36" t="s">
        <v>77</v>
      </c>
      <c r="AF18" s="17"/>
      <c r="AG18" s="58">
        <f t="shared" si="14"/>
        <v>2006.5941009999997</v>
      </c>
      <c r="AH18" s="20">
        <f t="shared" si="15"/>
        <v>-65.160000000000082</v>
      </c>
      <c r="AI18" s="60">
        <f t="shared" si="5"/>
        <v>6.4773436914721094E-2</v>
      </c>
      <c r="AJ18" s="60">
        <f t="shared" ref="AJ18:AK18" si="42">1.3*AK18</f>
        <v>3.7180000000000004E-3</v>
      </c>
      <c r="AK18" s="60">
        <f t="shared" si="42"/>
        <v>2.8600000000000001E-3</v>
      </c>
      <c r="AL18" s="60">
        <f t="shared" si="34"/>
        <v>2.2000000000000001E-3</v>
      </c>
      <c r="AN18" s="60">
        <f t="shared" si="18"/>
        <v>6.6000000000000003E-2</v>
      </c>
    </row>
    <row r="19" spans="1:40">
      <c r="A19" s="2">
        <v>55.224575000000002</v>
      </c>
      <c r="B19" s="5">
        <f t="shared" si="8"/>
        <v>3.1556899999999999</v>
      </c>
      <c r="C19" s="9">
        <f t="shared" si="0"/>
        <v>2006.8447362848015</v>
      </c>
      <c r="D19" s="2">
        <v>7.2168999999999997E-2</v>
      </c>
      <c r="E19" s="41">
        <f t="shared" si="1"/>
        <v>7.2168999999999999</v>
      </c>
      <c r="H19" s="20">
        <f t="shared" si="9"/>
        <v>2006.7221675759531</v>
      </c>
      <c r="I19" s="20">
        <f t="shared" si="10"/>
        <v>2006.72653322977</v>
      </c>
      <c r="J19" s="20">
        <f t="shared" si="39"/>
        <v>7.6533000000000007</v>
      </c>
      <c r="K19" s="20"/>
      <c r="L19" s="20"/>
      <c r="M19" s="21"/>
      <c r="N19" s="27">
        <f t="shared" si="28"/>
        <v>0.43217681635639854</v>
      </c>
      <c r="O19" s="53">
        <f t="shared" si="29"/>
        <v>-5.3249999999999999E-3</v>
      </c>
      <c r="R19" s="17"/>
      <c r="S19" s="12"/>
      <c r="T19" s="20">
        <f t="shared" si="12"/>
        <v>2007.0103007278594</v>
      </c>
      <c r="U19" s="20">
        <f t="shared" si="13"/>
        <v>2007.0233976893098</v>
      </c>
      <c r="V19" s="44">
        <f t="shared" si="21"/>
        <v>7.370333333333333</v>
      </c>
      <c r="W19" s="43">
        <f t="shared" si="24"/>
        <v>7.5175888888888887</v>
      </c>
      <c r="X19" s="43">
        <f t="shared" si="22"/>
        <v>7.384777777777777</v>
      </c>
      <c r="Y19" s="44">
        <f t="shared" si="25"/>
        <v>0.13281111111111166</v>
      </c>
      <c r="Z19" s="43">
        <f t="shared" si="26"/>
        <v>-1.4444444444444038E-2</v>
      </c>
      <c r="AA19" s="21"/>
      <c r="AB19" s="27">
        <f t="shared" si="3"/>
        <v>0.3615754154050197</v>
      </c>
      <c r="AC19" s="50">
        <f t="shared" si="32"/>
        <v>5.9720000000000002E-2</v>
      </c>
      <c r="AD19" s="30"/>
      <c r="AE19" s="36" t="s">
        <v>78</v>
      </c>
      <c r="AF19" s="17"/>
      <c r="AG19" s="58">
        <f t="shared" si="14"/>
        <v>2006.5951009999997</v>
      </c>
      <c r="AH19" s="20">
        <f t="shared" si="15"/>
        <v>-64.795000000000087</v>
      </c>
      <c r="AI19" s="60">
        <f t="shared" si="5"/>
        <v>6.503434920992994E-2</v>
      </c>
      <c r="AJ19" s="60">
        <f t="shared" ref="AJ19:AK19" si="43">1.3*AK19</f>
        <v>3.7180000000000004E-3</v>
      </c>
      <c r="AK19" s="60">
        <f t="shared" si="43"/>
        <v>2.8600000000000001E-3</v>
      </c>
      <c r="AL19" s="60">
        <f t="shared" si="34"/>
        <v>2.2000000000000001E-3</v>
      </c>
      <c r="AN19" s="60">
        <f t="shared" si="18"/>
        <v>6.6000000000000003E-2</v>
      </c>
    </row>
    <row r="20" spans="1:40">
      <c r="A20" s="2">
        <v>58.380265000000001</v>
      </c>
      <c r="B20" s="5">
        <f t="shared" si="8"/>
        <v>3.1556899999999999</v>
      </c>
      <c r="C20" s="9">
        <f t="shared" si="0"/>
        <v>2006.8534605646014</v>
      </c>
      <c r="D20" s="2">
        <v>6.6545999999999994E-2</v>
      </c>
      <c r="E20" s="41">
        <f t="shared" si="1"/>
        <v>6.6545999999999994</v>
      </c>
      <c r="H20" s="20">
        <f t="shared" si="9"/>
        <v>2006.7308988835866</v>
      </c>
      <c r="I20" s="51">
        <f t="shared" si="10"/>
        <v>2006.7352645374035</v>
      </c>
      <c r="J20" s="20">
        <f t="shared" si="39"/>
        <v>7.6867000000000001</v>
      </c>
      <c r="K20" s="20">
        <f t="shared" ref="K20:K55" si="44">AVERAGE(J16:J24)</f>
        <v>7.2861000000000011</v>
      </c>
      <c r="L20" s="40">
        <f t="shared" ref="L20:L55" si="45">J20-K20</f>
        <v>0.40059999999999896</v>
      </c>
      <c r="M20" s="21"/>
      <c r="N20" s="27">
        <f t="shared" si="28"/>
        <v>0.91072537268791176</v>
      </c>
      <c r="O20" s="53">
        <f t="shared" si="29"/>
        <v>-5.3249999999999999E-3</v>
      </c>
      <c r="P20" s="27"/>
      <c r="Q20" s="27"/>
      <c r="R20" s="17"/>
      <c r="S20" s="12"/>
      <c r="T20" s="20">
        <f t="shared" si="12"/>
        <v>2007.03649465076</v>
      </c>
      <c r="U20" s="20">
        <f t="shared" si="13"/>
        <v>2007.0495916122104</v>
      </c>
      <c r="V20" s="44">
        <f t="shared" si="21"/>
        <v>7.9327666666666667</v>
      </c>
      <c r="W20" s="43">
        <f t="shared" si="24"/>
        <v>7.6289888888888884</v>
      </c>
      <c r="X20" s="43">
        <f t="shared" si="22"/>
        <v>7.3842370370370372</v>
      </c>
      <c r="Y20" s="44">
        <f t="shared" si="25"/>
        <v>0.24475185185185122</v>
      </c>
      <c r="Z20" s="43">
        <f t="shared" si="26"/>
        <v>0.54852962962962959</v>
      </c>
      <c r="AA20" s="21"/>
      <c r="AB20" s="27">
        <f t="shared" si="3"/>
        <v>0.87628127970459935</v>
      </c>
      <c r="AC20" s="50">
        <f t="shared" si="32"/>
        <v>5.9720000000000002E-2</v>
      </c>
      <c r="AD20" s="30"/>
      <c r="AE20" s="36" t="s">
        <v>79</v>
      </c>
      <c r="AF20" s="17"/>
      <c r="AG20" s="58">
        <f t="shared" si="14"/>
        <v>2006.5961009999996</v>
      </c>
      <c r="AH20" s="20">
        <f t="shared" si="15"/>
        <v>-64.430000000000092</v>
      </c>
      <c r="AI20" s="60">
        <f t="shared" si="5"/>
        <v>6.5366290978621025E-2</v>
      </c>
      <c r="AJ20" s="60">
        <f t="shared" ref="AJ20:AK20" si="46">1.3*AK20</f>
        <v>3.7180000000000004E-3</v>
      </c>
      <c r="AK20" s="60">
        <f t="shared" si="46"/>
        <v>2.8600000000000001E-3</v>
      </c>
      <c r="AL20" s="60">
        <f t="shared" si="34"/>
        <v>2.2000000000000001E-3</v>
      </c>
      <c r="AN20" s="60">
        <f t="shared" si="18"/>
        <v>6.6000000000000003E-2</v>
      </c>
    </row>
    <row r="21" spans="1:40">
      <c r="A21" s="2">
        <v>61.535955000000001</v>
      </c>
      <c r="B21" s="5">
        <f t="shared" si="8"/>
        <v>3.1556899999999999</v>
      </c>
      <c r="C21" s="9">
        <f t="shared" si="0"/>
        <v>2006.8621848444013</v>
      </c>
      <c r="D21" s="2">
        <v>7.0620000000000002E-2</v>
      </c>
      <c r="E21" s="41">
        <f t="shared" si="1"/>
        <v>7.0620000000000003</v>
      </c>
      <c r="H21" s="20">
        <f t="shared" si="9"/>
        <v>2006.7396301912202</v>
      </c>
      <c r="I21" s="20">
        <f t="shared" si="10"/>
        <v>2006.743995845037</v>
      </c>
      <c r="J21" s="20">
        <f t="shared" si="39"/>
        <v>7.6013000000000002</v>
      </c>
      <c r="K21" s="20">
        <f t="shared" si="44"/>
        <v>7.3493666666666684</v>
      </c>
      <c r="L21" s="40">
        <f t="shared" si="45"/>
        <v>0.25193333333333179</v>
      </c>
      <c r="M21" s="21"/>
      <c r="N21" s="27">
        <f t="shared" si="28"/>
        <v>0.96313540555685317</v>
      </c>
      <c r="O21" s="53">
        <f t="shared" si="29"/>
        <v>-5.3249999999999999E-3</v>
      </c>
      <c r="P21" s="27"/>
      <c r="Q21" s="27"/>
      <c r="R21" s="17"/>
      <c r="S21" s="12"/>
      <c r="T21" s="20">
        <f t="shared" si="12"/>
        <v>2007.0626885736606</v>
      </c>
      <c r="U21" s="51">
        <f t="shared" si="13"/>
        <v>2007.075785535111</v>
      </c>
      <c r="V21" s="44">
        <f t="shared" si="21"/>
        <v>7.5838666666666663</v>
      </c>
      <c r="W21" s="43">
        <f t="shared" si="24"/>
        <v>7.6305444444444435</v>
      </c>
      <c r="X21" s="43">
        <f t="shared" si="22"/>
        <v>7.4340407407407394</v>
      </c>
      <c r="Y21" s="44">
        <f t="shared" si="25"/>
        <v>0.19650370370370407</v>
      </c>
      <c r="Z21" s="43">
        <f t="shared" si="26"/>
        <v>0.14982592592592692</v>
      </c>
      <c r="AA21" s="21"/>
      <c r="AB21" s="27">
        <f t="shared" si="3"/>
        <v>0.98096539445182929</v>
      </c>
      <c r="AC21" s="50">
        <f t="shared" si="32"/>
        <v>5.9720000000000002E-2</v>
      </c>
      <c r="AD21" s="35"/>
      <c r="AE21" s="36" t="s">
        <v>80</v>
      </c>
      <c r="AF21" s="17"/>
      <c r="AG21" s="58">
        <f t="shared" si="14"/>
        <v>2006.5971009999996</v>
      </c>
      <c r="AH21" s="20">
        <f t="shared" si="15"/>
        <v>-64.065000000000097</v>
      </c>
      <c r="AI21" s="60">
        <f t="shared" si="5"/>
        <v>6.574438906031696E-2</v>
      </c>
      <c r="AJ21" s="60">
        <f t="shared" ref="AJ21:AK21" si="47">1.3*AK21</f>
        <v>3.7180000000000004E-3</v>
      </c>
      <c r="AK21" s="60">
        <f t="shared" si="47"/>
        <v>2.8600000000000001E-3</v>
      </c>
      <c r="AL21" s="60">
        <f t="shared" si="34"/>
        <v>2.2000000000000001E-3</v>
      </c>
      <c r="AN21" s="60">
        <f t="shared" si="18"/>
        <v>6.6000000000000003E-2</v>
      </c>
    </row>
    <row r="22" spans="1:40">
      <c r="A22" s="2">
        <v>64.691644999999994</v>
      </c>
      <c r="B22" s="5">
        <f t="shared" si="8"/>
        <v>3.1556899999999928</v>
      </c>
      <c r="C22" s="9">
        <f t="shared" si="0"/>
        <v>2006.8709091242013</v>
      </c>
      <c r="D22" s="2">
        <v>7.2359000000000007E-2</v>
      </c>
      <c r="E22" s="41">
        <f t="shared" si="1"/>
        <v>7.2359000000000009</v>
      </c>
      <c r="H22" s="20">
        <f t="shared" si="9"/>
        <v>2006.7483614988537</v>
      </c>
      <c r="I22" s="20">
        <f t="shared" si="10"/>
        <v>2006.7527271526706</v>
      </c>
      <c r="J22" s="20">
        <f t="shared" si="39"/>
        <v>7.1079000000000008</v>
      </c>
      <c r="K22" s="20">
        <f t="shared" si="44"/>
        <v>7.3083222222222224</v>
      </c>
      <c r="L22" s="40">
        <f t="shared" si="45"/>
        <v>-0.20042222222222161</v>
      </c>
      <c r="M22" s="21"/>
      <c r="N22" s="27">
        <f t="shared" si="28"/>
        <v>0.56488367811137963</v>
      </c>
      <c r="O22" s="53">
        <f t="shared" si="29"/>
        <v>-5.3249999999999999E-3</v>
      </c>
      <c r="P22" s="27"/>
      <c r="Q22" s="27"/>
      <c r="R22" s="17"/>
      <c r="S22" s="12"/>
      <c r="T22" s="20">
        <f t="shared" si="12"/>
        <v>2007.0888824965612</v>
      </c>
      <c r="U22" s="20">
        <f t="shared" si="13"/>
        <v>2007.1019794580116</v>
      </c>
      <c r="V22" s="43">
        <v>7.375</v>
      </c>
      <c r="W22" s="43"/>
      <c r="X22" s="43"/>
      <c r="Y22" s="43"/>
      <c r="Z22" s="43"/>
      <c r="AA22" s="21"/>
      <c r="AB22" s="27">
        <f t="shared" si="3"/>
        <v>0.62664489892250508</v>
      </c>
      <c r="AC22" s="50">
        <f t="shared" si="32"/>
        <v>5.9720000000000002E-2</v>
      </c>
      <c r="AD22" s="30"/>
      <c r="AE22" s="36" t="s">
        <v>81</v>
      </c>
      <c r="AF22" s="17"/>
      <c r="AG22" s="58">
        <f t="shared" si="14"/>
        <v>2006.5981009999996</v>
      </c>
      <c r="AH22" s="20">
        <f t="shared" si="15"/>
        <v>-63.700000000000095</v>
      </c>
      <c r="AI22" s="60">
        <f t="shared" si="5"/>
        <v>6.6141011834662505E-2</v>
      </c>
      <c r="AJ22" s="60">
        <f t="shared" ref="AJ22:AK22" si="48">1.3*AK22</f>
        <v>3.7180000000000004E-3</v>
      </c>
      <c r="AK22" s="60">
        <f t="shared" si="48"/>
        <v>2.8600000000000001E-3</v>
      </c>
      <c r="AL22" s="60">
        <f t="shared" si="34"/>
        <v>2.2000000000000001E-3</v>
      </c>
      <c r="AN22" s="60">
        <f t="shared" si="18"/>
        <v>6.6000000000000003E-2</v>
      </c>
    </row>
    <row r="23" spans="1:40">
      <c r="A23" s="2">
        <v>67.847335000000001</v>
      </c>
      <c r="B23" s="5">
        <f t="shared" si="8"/>
        <v>3.155690000000007</v>
      </c>
      <c r="C23" s="9">
        <f t="shared" si="0"/>
        <v>2006.8796334040012</v>
      </c>
      <c r="D23" s="2">
        <v>7.5583999999999998E-2</v>
      </c>
      <c r="E23" s="41">
        <f t="shared" si="1"/>
        <v>7.5583999999999998</v>
      </c>
      <c r="H23" s="20">
        <f t="shared" si="9"/>
        <v>2006.7570928064872</v>
      </c>
      <c r="I23" s="20">
        <f t="shared" si="10"/>
        <v>2006.7614584603041</v>
      </c>
      <c r="J23" s="20">
        <f t="shared" si="39"/>
        <v>7.069</v>
      </c>
      <c r="K23" s="20">
        <f t="shared" si="44"/>
        <v>7.2800333333333338</v>
      </c>
      <c r="L23" s="40">
        <f t="shared" si="45"/>
        <v>-0.21103333333333385</v>
      </c>
      <c r="M23" s="21"/>
      <c r="N23" s="27">
        <f t="shared" si="28"/>
        <v>-9.7683400303197207E-2</v>
      </c>
      <c r="O23" s="53">
        <f t="shared" si="29"/>
        <v>-5.3249999999999999E-3</v>
      </c>
      <c r="P23" s="27"/>
      <c r="Q23" s="27"/>
      <c r="R23" s="17"/>
      <c r="S23" s="12"/>
      <c r="T23" s="20">
        <f t="shared" si="12"/>
        <v>2007.1150764194617</v>
      </c>
      <c r="U23" s="20">
        <f t="shared" si="13"/>
        <v>2007.1281733809121</v>
      </c>
      <c r="V23" s="43">
        <v>7.375</v>
      </c>
      <c r="W23" s="43"/>
      <c r="X23" s="43"/>
      <c r="Y23" s="43"/>
      <c r="Z23" s="43"/>
      <c r="AA23" s="21"/>
      <c r="AB23" s="27">
        <f t="shared" si="3"/>
        <v>-2.0889709192764602E-2</v>
      </c>
      <c r="AC23" s="50">
        <f t="shared" si="32"/>
        <v>5.9720000000000002E-2</v>
      </c>
      <c r="AD23" s="30"/>
      <c r="AE23" s="36" t="s">
        <v>82</v>
      </c>
      <c r="AF23" s="17"/>
      <c r="AG23" s="58">
        <f t="shared" ref="AG23:AG86" si="49">AG22+0.001</f>
        <v>2006.5991009999996</v>
      </c>
      <c r="AH23" s="20">
        <f t="shared" ref="AH23:AH86" si="50">AH22+(1.825/5)</f>
        <v>-63.335000000000093</v>
      </c>
      <c r="AI23" s="60">
        <f t="shared" ref="AI23:AI86" si="51" xml:space="preserve"> AN23 + AJ23*SIN((2*PI()*(AG23-2000)/0.235745306106089) + 0.083216746) + AK23*SIN((2*PI()*(AG23-2000)/0.0785817687020297) + 3.39124283) + AL23*SIN((2*PI()*(AG23-2000)/0.0261939229006765) + 0.748950468)</f>
        <v>6.6527421521384411E-2</v>
      </c>
      <c r="AJ23" s="60">
        <f t="shared" ref="AJ23:AK23" si="52">1.3*AK23</f>
        <v>3.7180000000000004E-3</v>
      </c>
      <c r="AK23" s="60">
        <f t="shared" si="52"/>
        <v>2.8600000000000001E-3</v>
      </c>
      <c r="AL23" s="60">
        <f t="shared" ref="AL23:AL86" si="53">AL22</f>
        <v>2.2000000000000001E-3</v>
      </c>
      <c r="AN23" s="60">
        <f t="shared" ref="AN23:AN86" si="54">AN22</f>
        <v>6.6000000000000003E-2</v>
      </c>
    </row>
    <row r="24" spans="1:40">
      <c r="A24" s="2">
        <v>71.003024999999994</v>
      </c>
      <c r="B24" s="5">
        <f t="shared" si="8"/>
        <v>3.1556899999999928</v>
      </c>
      <c r="C24" s="9">
        <f t="shared" si="0"/>
        <v>2006.8883576838011</v>
      </c>
      <c r="D24" s="2">
        <v>7.7670000000000003E-2</v>
      </c>
      <c r="E24" s="41">
        <f t="shared" si="1"/>
        <v>7.7670000000000003</v>
      </c>
      <c r="H24" s="20">
        <f t="shared" si="9"/>
        <v>2006.7658241141207</v>
      </c>
      <c r="I24" s="20">
        <f t="shared" si="10"/>
        <v>2006.7701897679376</v>
      </c>
      <c r="J24" s="20">
        <f t="shared" si="39"/>
        <v>7.4271000000000003</v>
      </c>
      <c r="K24" s="20">
        <f t="shared" si="44"/>
        <v>7.2841222222222228</v>
      </c>
      <c r="L24" s="40">
        <f t="shared" si="45"/>
        <v>0.14297777777777743</v>
      </c>
      <c r="M24" s="21"/>
      <c r="N24" s="27">
        <f t="shared" si="28"/>
        <v>-0.71454333008618598</v>
      </c>
      <c r="O24" s="53">
        <f t="shared" si="29"/>
        <v>-5.3249999999999999E-3</v>
      </c>
      <c r="P24" s="27"/>
      <c r="Q24" s="27"/>
      <c r="R24" s="17"/>
      <c r="S24" s="12"/>
      <c r="T24" s="20">
        <f t="shared" si="12"/>
        <v>2007.1412703423623</v>
      </c>
      <c r="U24" s="20">
        <f t="shared" si="13"/>
        <v>2007.1543673038127</v>
      </c>
      <c r="V24" s="43">
        <v>7.375</v>
      </c>
      <c r="W24" s="43"/>
      <c r="X24" s="43"/>
      <c r="Y24" s="43"/>
      <c r="Z24" s="43"/>
      <c r="AA24" s="21"/>
      <c r="AB24" s="27">
        <f t="shared" si="3"/>
        <v>-0.65864979021355552</v>
      </c>
      <c r="AC24" s="50">
        <f t="shared" si="32"/>
        <v>5.9720000000000002E-2</v>
      </c>
      <c r="AD24" s="30"/>
      <c r="AE24" s="36" t="s">
        <v>83</v>
      </c>
      <c r="AF24" s="17"/>
      <c r="AG24" s="58">
        <f t="shared" si="49"/>
        <v>2006.6001009999995</v>
      </c>
      <c r="AH24" s="20">
        <f t="shared" si="50"/>
        <v>-62.970000000000091</v>
      </c>
      <c r="AI24" s="60">
        <f t="shared" si="51"/>
        <v>6.6875490127005832E-2</v>
      </c>
      <c r="AJ24" s="60">
        <f t="shared" ref="AJ24:AK24" si="55">1.3*AK24</f>
        <v>3.7180000000000004E-3</v>
      </c>
      <c r="AK24" s="60">
        <f t="shared" si="55"/>
        <v>2.8600000000000001E-3</v>
      </c>
      <c r="AL24" s="60">
        <f t="shared" si="53"/>
        <v>2.2000000000000001E-3</v>
      </c>
      <c r="AN24" s="60">
        <f t="shared" si="54"/>
        <v>6.6000000000000003E-2</v>
      </c>
    </row>
    <row r="25" spans="1:40">
      <c r="A25" s="2">
        <v>74.158715000000001</v>
      </c>
      <c r="B25" s="5">
        <f t="shared" si="8"/>
        <v>3.155690000000007</v>
      </c>
      <c r="C25" s="9">
        <f t="shared" si="0"/>
        <v>2006.8970819636011</v>
      </c>
      <c r="D25" s="2">
        <v>7.2883000000000003E-2</v>
      </c>
      <c r="E25" s="41">
        <f t="shared" si="1"/>
        <v>7.2883000000000004</v>
      </c>
      <c r="G25" s="13"/>
      <c r="H25" s="20">
        <f t="shared" si="9"/>
        <v>2006.7745554217543</v>
      </c>
      <c r="I25" s="20">
        <f t="shared" si="10"/>
        <v>2006.7789210755711</v>
      </c>
      <c r="J25" s="20">
        <f t="shared" si="39"/>
        <v>6.9331000000000005</v>
      </c>
      <c r="K25" s="20">
        <f t="shared" si="44"/>
        <v>7.3324777777777781</v>
      </c>
      <c r="L25" s="40">
        <f t="shared" si="45"/>
        <v>-0.39937777777777761</v>
      </c>
      <c r="M25" s="21"/>
      <c r="N25" s="27">
        <f t="shared" si="28"/>
        <v>-0.99706049445983658</v>
      </c>
      <c r="O25" s="53">
        <f t="shared" si="29"/>
        <v>-5.3249999999999999E-3</v>
      </c>
      <c r="P25" s="27"/>
      <c r="Q25" s="27"/>
      <c r="R25" s="17"/>
      <c r="S25" s="13"/>
      <c r="T25" s="20">
        <f t="shared" si="12"/>
        <v>2007.1674642652629</v>
      </c>
      <c r="U25" s="20">
        <f t="shared" si="13"/>
        <v>2007.1805612267133</v>
      </c>
      <c r="V25" s="43">
        <v>7.375</v>
      </c>
      <c r="W25" s="43"/>
      <c r="X25" s="43"/>
      <c r="Y25" s="43"/>
      <c r="Z25" s="43"/>
      <c r="AA25" s="21"/>
      <c r="AB25" s="27">
        <f t="shared" si="3"/>
        <v>-0.98822031431868407</v>
      </c>
      <c r="AC25" s="50">
        <f t="shared" si="32"/>
        <v>5.9720000000000002E-2</v>
      </c>
      <c r="AD25" s="30"/>
      <c r="AE25" s="36" t="s">
        <v>84</v>
      </c>
      <c r="AF25" s="17"/>
      <c r="AG25" s="58">
        <f t="shared" si="49"/>
        <v>2006.6011009999995</v>
      </c>
      <c r="AH25" s="20">
        <f t="shared" si="50"/>
        <v>-62.605000000000089</v>
      </c>
      <c r="AI25" s="60">
        <f t="shared" si="51"/>
        <v>6.715938030577058E-2</v>
      </c>
      <c r="AJ25" s="60">
        <f t="shared" ref="AJ25:AK25" si="56">1.3*AK25</f>
        <v>3.7180000000000004E-3</v>
      </c>
      <c r="AK25" s="60">
        <f t="shared" si="56"/>
        <v>2.8600000000000001E-3</v>
      </c>
      <c r="AL25" s="60">
        <f t="shared" si="53"/>
        <v>2.2000000000000001E-3</v>
      </c>
      <c r="AN25" s="60">
        <f t="shared" si="54"/>
        <v>6.6000000000000003E-2</v>
      </c>
    </row>
    <row r="26" spans="1:40">
      <c r="A26" s="2">
        <v>77.314404999999994</v>
      </c>
      <c r="B26" s="5">
        <f t="shared" si="8"/>
        <v>3.1556899999999928</v>
      </c>
      <c r="C26" s="9">
        <f t="shared" si="0"/>
        <v>2006.905806243401</v>
      </c>
      <c r="D26" s="2">
        <v>7.2801000000000005E-2</v>
      </c>
      <c r="E26" s="41">
        <f t="shared" si="1"/>
        <v>7.2801000000000009</v>
      </c>
      <c r="G26" s="13"/>
      <c r="H26" s="20">
        <f t="shared" si="9"/>
        <v>2006.7832867293878</v>
      </c>
      <c r="I26" s="20">
        <f t="shared" si="10"/>
        <v>2006.7876523832047</v>
      </c>
      <c r="J26" s="20">
        <f t="shared" si="39"/>
        <v>6.6354999999999995</v>
      </c>
      <c r="K26" s="20">
        <f t="shared" si="44"/>
        <v>7.3968333333333316</v>
      </c>
      <c r="L26" s="40">
        <f t="shared" si="45"/>
        <v>-0.76133333333333209</v>
      </c>
      <c r="M26" s="21"/>
      <c r="N26" s="27">
        <f t="shared" si="28"/>
        <v>-0.81304197238608789</v>
      </c>
      <c r="O26" s="53">
        <f t="shared" si="29"/>
        <v>-5.3249999999999999E-3</v>
      </c>
      <c r="P26" s="27"/>
      <c r="Q26" s="27"/>
      <c r="R26" s="17"/>
      <c r="S26" s="13"/>
      <c r="T26" s="20">
        <f t="shared" si="12"/>
        <v>2007.1936581881635</v>
      </c>
      <c r="U26" s="20">
        <f t="shared" si="13"/>
        <v>2007.2067551496139</v>
      </c>
      <c r="V26" s="43"/>
      <c r="W26" s="43"/>
      <c r="X26" s="43"/>
      <c r="Y26" s="43"/>
      <c r="Z26" s="43"/>
      <c r="AA26" s="21"/>
      <c r="AB26" s="27">
        <f t="shared" si="3"/>
        <v>-0.85539157051212944</v>
      </c>
      <c r="AC26" s="50">
        <f t="shared" si="32"/>
        <v>5.9720000000000002E-2</v>
      </c>
      <c r="AD26" s="27"/>
      <c r="AE26" s="36" t="s">
        <v>85</v>
      </c>
      <c r="AF26" s="17"/>
      <c r="AG26" s="58">
        <f t="shared" si="49"/>
        <v>2006.6021009999995</v>
      </c>
      <c r="AH26" s="20">
        <f t="shared" si="50"/>
        <v>-62.240000000000087</v>
      </c>
      <c r="AI26" s="60">
        <f t="shared" si="51"/>
        <v>6.7357094412469301E-2</v>
      </c>
      <c r="AJ26" s="60">
        <f t="shared" ref="AJ26:AK26" si="57">1.3*AK26</f>
        <v>3.7180000000000004E-3</v>
      </c>
      <c r="AK26" s="60">
        <f t="shared" si="57"/>
        <v>2.8600000000000001E-3</v>
      </c>
      <c r="AL26" s="60">
        <f t="shared" si="53"/>
        <v>2.2000000000000001E-3</v>
      </c>
      <c r="AN26" s="60">
        <f t="shared" si="54"/>
        <v>6.6000000000000003E-2</v>
      </c>
    </row>
    <row r="27" spans="1:40">
      <c r="A27" s="2">
        <v>80.470095000000001</v>
      </c>
      <c r="B27" s="5">
        <f t="shared" si="8"/>
        <v>3.155690000000007</v>
      </c>
      <c r="C27" s="9">
        <f t="shared" si="0"/>
        <v>2006.9145305232009</v>
      </c>
      <c r="D27" s="2">
        <v>7.6464000000000004E-2</v>
      </c>
      <c r="E27" s="41">
        <f t="shared" si="1"/>
        <v>7.6464000000000008</v>
      </c>
      <c r="G27" s="13"/>
      <c r="H27" s="20">
        <f t="shared" si="9"/>
        <v>2006.7920180370213</v>
      </c>
      <c r="I27" s="20">
        <f t="shared" si="10"/>
        <v>2006.7963836908382</v>
      </c>
      <c r="J27" s="20">
        <f t="shared" si="39"/>
        <v>7.4064000000000005</v>
      </c>
      <c r="K27" s="20">
        <f t="shared" si="44"/>
        <v>7.4555555555555566</v>
      </c>
      <c r="L27" s="40">
        <f t="shared" si="45"/>
        <v>-4.9155555555556063E-2</v>
      </c>
      <c r="M27" s="21"/>
      <c r="N27" s="27">
        <f t="shared" si="28"/>
        <v>-0.24859207548074344</v>
      </c>
      <c r="O27" s="53">
        <f t="shared" si="29"/>
        <v>-5.3249999999999999E-3</v>
      </c>
      <c r="P27" s="27"/>
      <c r="Q27" s="27"/>
      <c r="R27" s="17"/>
      <c r="S27" s="13"/>
      <c r="T27" s="20">
        <f t="shared" si="12"/>
        <v>2007.219852111064</v>
      </c>
      <c r="U27" s="20">
        <f t="shared" si="13"/>
        <v>2007.2329490725144</v>
      </c>
      <c r="V27" s="43"/>
      <c r="W27" s="43"/>
      <c r="X27" s="43"/>
      <c r="Y27" s="43"/>
      <c r="Z27" s="43"/>
      <c r="AA27" s="21"/>
      <c r="AB27" s="27">
        <f t="shared" si="3"/>
        <v>-0.322315604247566</v>
      </c>
      <c r="AC27" s="50">
        <f t="shared" si="32"/>
        <v>5.9720000000000002E-2</v>
      </c>
      <c r="AD27" s="27"/>
      <c r="AE27" s="36" t="s">
        <v>87</v>
      </c>
      <c r="AF27" s="17"/>
      <c r="AG27" s="58">
        <f t="shared" si="49"/>
        <v>2006.6031009999995</v>
      </c>
      <c r="AH27" s="20">
        <f t="shared" si="50"/>
        <v>-61.875000000000085</v>
      </c>
      <c r="AI27" s="60">
        <f t="shared" si="51"/>
        <v>6.7451802576687203E-2</v>
      </c>
      <c r="AJ27" s="60">
        <f t="shared" ref="AJ27:AK27" si="58">1.3*AK27</f>
        <v>3.7180000000000004E-3</v>
      </c>
      <c r="AK27" s="60">
        <f t="shared" si="58"/>
        <v>2.8600000000000001E-3</v>
      </c>
      <c r="AL27" s="60">
        <f t="shared" si="53"/>
        <v>2.2000000000000001E-3</v>
      </c>
      <c r="AN27" s="60">
        <f t="shared" si="54"/>
        <v>6.6000000000000003E-2</v>
      </c>
    </row>
    <row r="28" spans="1:40">
      <c r="A28" s="2">
        <v>83.625784999999993</v>
      </c>
      <c r="B28" s="5">
        <f t="shared" si="8"/>
        <v>3.1556899999999928</v>
      </c>
      <c r="C28" s="9">
        <f t="shared" si="0"/>
        <v>2006.9232548030009</v>
      </c>
      <c r="D28" s="2">
        <v>7.2131000000000001E-2</v>
      </c>
      <c r="E28" s="41">
        <f t="shared" si="1"/>
        <v>7.2130999999999998</v>
      </c>
      <c r="G28" s="29"/>
      <c r="H28" s="20">
        <f t="shared" si="9"/>
        <v>2006.8007493446548</v>
      </c>
      <c r="I28" s="20">
        <f t="shared" si="10"/>
        <v>2006.8051149984717</v>
      </c>
      <c r="J28" s="20">
        <f t="shared" si="39"/>
        <v>7.6900999999999993</v>
      </c>
      <c r="K28" s="20">
        <f t="shared" si="44"/>
        <v>7.5341111111111116</v>
      </c>
      <c r="L28" s="40">
        <f t="shared" si="45"/>
        <v>0.15598888888888762</v>
      </c>
      <c r="M28" s="21"/>
      <c r="N28" s="27">
        <f t="shared" si="28"/>
        <v>0.43217681633433697</v>
      </c>
      <c r="O28" s="53">
        <f t="shared" si="29"/>
        <v>-5.3249999999999999E-3</v>
      </c>
      <c r="P28" s="27"/>
      <c r="Q28" s="27"/>
      <c r="R28" s="17"/>
      <c r="S28" s="29"/>
      <c r="T28" s="20">
        <f t="shared" si="12"/>
        <v>2007.2460460339646</v>
      </c>
      <c r="U28" s="20">
        <f t="shared" si="13"/>
        <v>2007.259142995415</v>
      </c>
      <c r="V28" s="43"/>
      <c r="W28" s="43"/>
      <c r="X28" s="43"/>
      <c r="Y28" s="43"/>
      <c r="Z28" s="43"/>
      <c r="AA28" s="21"/>
      <c r="AB28" s="27">
        <f t="shared" si="3"/>
        <v>0.36157541538223714</v>
      </c>
      <c r="AC28" s="50">
        <f t="shared" si="32"/>
        <v>5.9720000000000002E-2</v>
      </c>
      <c r="AD28" s="27"/>
      <c r="AE28" s="36" t="s">
        <v>86</v>
      </c>
      <c r="AF28" s="17"/>
      <c r="AG28" s="58">
        <f t="shared" si="49"/>
        <v>2006.6041009999994</v>
      </c>
      <c r="AH28" s="20">
        <f t="shared" si="50"/>
        <v>-61.510000000000083</v>
      </c>
      <c r="AI28" s="60">
        <f t="shared" si="51"/>
        <v>6.7432873289018341E-2</v>
      </c>
      <c r="AJ28" s="60">
        <f t="shared" ref="AJ28:AK28" si="59">1.3*AK28</f>
        <v>3.7180000000000004E-3</v>
      </c>
      <c r="AK28" s="60">
        <f t="shared" si="59"/>
        <v>2.8600000000000001E-3</v>
      </c>
      <c r="AL28" s="60">
        <f t="shared" si="53"/>
        <v>2.2000000000000001E-3</v>
      </c>
      <c r="AN28" s="60">
        <f t="shared" si="54"/>
        <v>6.6000000000000003E-2</v>
      </c>
    </row>
    <row r="29" spans="1:40">
      <c r="A29" s="2">
        <v>86.781475</v>
      </c>
      <c r="B29" s="5">
        <f t="shared" si="8"/>
        <v>3.155690000000007</v>
      </c>
      <c r="C29" s="9">
        <f t="shared" si="0"/>
        <v>2006.9319790828008</v>
      </c>
      <c r="D29" s="2">
        <v>6.8130999999999997E-2</v>
      </c>
      <c r="E29" s="41">
        <f t="shared" si="1"/>
        <v>6.8130999999999995</v>
      </c>
      <c r="G29" s="14"/>
      <c r="H29" s="20">
        <f t="shared" si="9"/>
        <v>2006.8094806522884</v>
      </c>
      <c r="I29" s="20">
        <f t="shared" si="10"/>
        <v>2006.8138463061052</v>
      </c>
      <c r="J29" s="20">
        <f t="shared" si="39"/>
        <v>8.1219000000000001</v>
      </c>
      <c r="K29" s="20">
        <f t="shared" si="44"/>
        <v>7.5107555555555559</v>
      </c>
      <c r="L29" s="40">
        <f t="shared" si="45"/>
        <v>0.61114444444444427</v>
      </c>
      <c r="M29" s="21"/>
      <c r="N29" s="27">
        <f t="shared" si="28"/>
        <v>0.91072537267785469</v>
      </c>
      <c r="O29" s="53">
        <f t="shared" si="29"/>
        <v>-5.3249999999999999E-3</v>
      </c>
      <c r="P29" s="27"/>
      <c r="Q29" s="27"/>
      <c r="R29" s="17"/>
      <c r="S29" s="14"/>
      <c r="T29" s="20">
        <f t="shared" si="12"/>
        <v>2007.2722399568652</v>
      </c>
      <c r="U29" s="20">
        <f t="shared" si="13"/>
        <v>2007.2853369183156</v>
      </c>
      <c r="V29" s="43"/>
      <c r="W29" s="43"/>
      <c r="X29" s="43"/>
      <c r="Y29" s="43"/>
      <c r="Z29" s="43"/>
      <c r="AA29" s="21"/>
      <c r="AB29" s="27">
        <f t="shared" si="3"/>
        <v>0.87628127969283987</v>
      </c>
      <c r="AC29" s="50">
        <f t="shared" si="32"/>
        <v>5.9720000000000002E-2</v>
      </c>
      <c r="AF29" s="17"/>
      <c r="AG29" s="58">
        <f t="shared" si="49"/>
        <v>2006.6051009999994</v>
      </c>
      <c r="AH29" s="20">
        <f t="shared" si="50"/>
        <v>-61.145000000000081</v>
      </c>
      <c r="AI29" s="60">
        <f t="shared" si="51"/>
        <v>6.7296547034967846E-2</v>
      </c>
      <c r="AJ29" s="60">
        <f t="shared" ref="AJ29:AK29" si="60">1.3*AK29</f>
        <v>3.7180000000000004E-3</v>
      </c>
      <c r="AK29" s="60">
        <f t="shared" si="60"/>
        <v>2.8600000000000001E-3</v>
      </c>
      <c r="AL29" s="60">
        <f t="shared" si="53"/>
        <v>2.2000000000000001E-3</v>
      </c>
      <c r="AN29" s="60">
        <f t="shared" si="54"/>
        <v>6.6000000000000003E-2</v>
      </c>
    </row>
    <row r="30" spans="1:40">
      <c r="A30" s="2">
        <v>89.937164999999993</v>
      </c>
      <c r="B30" s="5">
        <f t="shared" si="8"/>
        <v>3.1556899999999928</v>
      </c>
      <c r="C30" s="9">
        <f t="shared" si="0"/>
        <v>2006.9407033626007</v>
      </c>
      <c r="D30" s="2">
        <v>7.0607000000000003E-2</v>
      </c>
      <c r="E30" s="41">
        <f t="shared" si="1"/>
        <v>7.0607000000000006</v>
      </c>
      <c r="G30" s="14"/>
      <c r="H30" s="20">
        <f t="shared" si="9"/>
        <v>2006.8182119599219</v>
      </c>
      <c r="I30" s="20">
        <f t="shared" si="10"/>
        <v>2006.8225776137388</v>
      </c>
      <c r="J30" s="20">
        <f t="shared" si="39"/>
        <v>8.1805000000000003</v>
      </c>
      <c r="K30" s="20">
        <f t="shared" si="44"/>
        <v>7.4798111111111103</v>
      </c>
      <c r="L30" s="40">
        <f t="shared" si="45"/>
        <v>0.70068888888889003</v>
      </c>
      <c r="M30" s="21"/>
      <c r="N30" s="27">
        <f t="shared" si="28"/>
        <v>0.96313540556343447</v>
      </c>
      <c r="O30" s="53">
        <f t="shared" si="29"/>
        <v>-5.3249999999999999E-3</v>
      </c>
      <c r="P30" s="27"/>
      <c r="Q30" s="27"/>
      <c r="R30" s="17"/>
      <c r="S30" s="14"/>
      <c r="T30" s="20"/>
      <c r="U30" s="20"/>
      <c r="V30" s="43"/>
      <c r="W30" s="43"/>
      <c r="X30" s="43"/>
      <c r="Y30" s="43"/>
      <c r="Z30" s="43"/>
      <c r="AA30" s="21"/>
      <c r="AB30" s="27"/>
      <c r="AC30" s="50"/>
      <c r="AF30" s="17"/>
      <c r="AG30" s="58">
        <f t="shared" si="49"/>
        <v>2006.6061009999994</v>
      </c>
      <c r="AH30" s="20">
        <f t="shared" si="50"/>
        <v>-60.780000000000079</v>
      </c>
      <c r="AI30" s="60">
        <f t="shared" si="51"/>
        <v>6.704621396540271E-2</v>
      </c>
      <c r="AJ30" s="60">
        <f t="shared" ref="AJ30:AK30" si="61">1.3*AK30</f>
        <v>3.7180000000000004E-3</v>
      </c>
      <c r="AK30" s="60">
        <f t="shared" si="61"/>
        <v>2.8600000000000001E-3</v>
      </c>
      <c r="AL30" s="60">
        <f t="shared" si="53"/>
        <v>2.2000000000000001E-3</v>
      </c>
      <c r="AN30" s="60">
        <f t="shared" si="54"/>
        <v>6.6000000000000003E-2</v>
      </c>
    </row>
    <row r="31" spans="1:40">
      <c r="A31" s="2">
        <v>93.092855</v>
      </c>
      <c r="B31" s="5">
        <f t="shared" si="8"/>
        <v>3.155690000000007</v>
      </c>
      <c r="C31" s="9">
        <f t="shared" si="0"/>
        <v>2006.9494276424007</v>
      </c>
      <c r="D31" s="2">
        <v>6.9065000000000001E-2</v>
      </c>
      <c r="E31" s="41">
        <f t="shared" si="1"/>
        <v>6.9065000000000003</v>
      </c>
      <c r="G31" s="14"/>
      <c r="H31" s="20">
        <f t="shared" si="9"/>
        <v>2006.8269432675554</v>
      </c>
      <c r="I31" s="20">
        <f t="shared" si="10"/>
        <v>2006.8313089213723</v>
      </c>
      <c r="J31" s="20">
        <f t="shared" si="39"/>
        <v>7.6364000000000001</v>
      </c>
      <c r="K31" s="20">
        <f t="shared" si="44"/>
        <v>7.5272000000000014</v>
      </c>
      <c r="L31" s="40">
        <f t="shared" si="45"/>
        <v>0.10919999999999863</v>
      </c>
      <c r="M31" s="21"/>
      <c r="N31" s="27">
        <f t="shared" si="28"/>
        <v>0.5648836781315667</v>
      </c>
      <c r="O31" s="53">
        <f t="shared" si="29"/>
        <v>-5.3249999999999999E-3</v>
      </c>
      <c r="P31" s="27"/>
      <c r="Q31" s="27"/>
      <c r="R31" s="17"/>
      <c r="S31" s="14"/>
      <c r="T31" s="20"/>
      <c r="U31" s="20"/>
      <c r="V31" s="43"/>
      <c r="W31" s="43"/>
      <c r="X31" s="43"/>
      <c r="Y31" s="43"/>
      <c r="Z31" s="43"/>
      <c r="AA31" s="21"/>
      <c r="AB31" s="27"/>
      <c r="AC31" s="50"/>
      <c r="AF31" s="17"/>
      <c r="AG31" s="58">
        <f t="shared" si="49"/>
        <v>2006.6071009999994</v>
      </c>
      <c r="AH31" s="20">
        <f t="shared" si="50"/>
        <v>-60.415000000000077</v>
      </c>
      <c r="AI31" s="60">
        <f t="shared" si="51"/>
        <v>6.6692279282284633E-2</v>
      </c>
      <c r="AJ31" s="60">
        <f t="shared" ref="AJ31:AK31" si="62">1.3*AK31</f>
        <v>3.7180000000000004E-3</v>
      </c>
      <c r="AK31" s="60">
        <f t="shared" si="62"/>
        <v>2.8600000000000001E-3</v>
      </c>
      <c r="AL31" s="60">
        <f t="shared" si="53"/>
        <v>2.2000000000000001E-3</v>
      </c>
      <c r="AN31" s="60">
        <f t="shared" si="54"/>
        <v>6.6000000000000003E-2</v>
      </c>
    </row>
    <row r="32" spans="1:40">
      <c r="A32" s="2">
        <v>96.248544999999993</v>
      </c>
      <c r="B32" s="5">
        <f t="shared" si="8"/>
        <v>3.1556899999999928</v>
      </c>
      <c r="C32" s="9">
        <f t="shared" si="0"/>
        <v>2006.9581519222006</v>
      </c>
      <c r="D32" s="2">
        <v>7.3094000000000006E-2</v>
      </c>
      <c r="E32" s="41">
        <f t="shared" si="1"/>
        <v>7.309400000000001</v>
      </c>
      <c r="H32" s="20">
        <f t="shared" si="9"/>
        <v>2006.8356745751889</v>
      </c>
      <c r="I32" s="20">
        <f t="shared" si="10"/>
        <v>2006.8400402290058</v>
      </c>
      <c r="J32" s="20">
        <f t="shared" si="39"/>
        <v>7.7759999999999998</v>
      </c>
      <c r="K32" s="20">
        <f t="shared" si="44"/>
        <v>7.5082555555555546</v>
      </c>
      <c r="L32" s="40">
        <f t="shared" si="45"/>
        <v>0.26774444444444523</v>
      </c>
      <c r="M32" s="21"/>
      <c r="N32" s="27">
        <f t="shared" si="28"/>
        <v>-9.7683400278849974E-2</v>
      </c>
      <c r="O32" s="53">
        <f t="shared" si="29"/>
        <v>-5.3249999999999999E-3</v>
      </c>
      <c r="S32" s="12"/>
      <c r="T32" s="20"/>
      <c r="U32" s="20"/>
      <c r="V32" s="43"/>
      <c r="W32" s="43"/>
      <c r="X32" s="43"/>
      <c r="Y32" s="43"/>
      <c r="Z32" s="43"/>
      <c r="AA32" s="21"/>
      <c r="AB32" s="27"/>
      <c r="AC32" s="50"/>
      <c r="AF32" s="11"/>
      <c r="AG32" s="58">
        <f t="shared" si="49"/>
        <v>2006.6081009999994</v>
      </c>
      <c r="AH32" s="20">
        <f t="shared" si="50"/>
        <v>-60.050000000000075</v>
      </c>
      <c r="AI32" s="60">
        <f t="shared" si="51"/>
        <v>6.6251623645594879E-2</v>
      </c>
      <c r="AJ32" s="60">
        <f t="shared" ref="AJ32:AK32" si="63">1.3*AK32</f>
        <v>3.7180000000000004E-3</v>
      </c>
      <c r="AK32" s="60">
        <f t="shared" si="63"/>
        <v>2.8600000000000001E-3</v>
      </c>
      <c r="AL32" s="60">
        <f t="shared" si="53"/>
        <v>2.2000000000000001E-3</v>
      </c>
      <c r="AN32" s="60">
        <f t="shared" si="54"/>
        <v>6.6000000000000003E-2</v>
      </c>
    </row>
    <row r="33" spans="1:40">
      <c r="A33" s="2">
        <v>99.404235</v>
      </c>
      <c r="B33" s="5">
        <f t="shared" si="8"/>
        <v>3.155690000000007</v>
      </c>
      <c r="C33" s="9">
        <f t="shared" si="0"/>
        <v>2006.9668762020005</v>
      </c>
      <c r="D33" s="2">
        <v>7.3968999999999993E-2</v>
      </c>
      <c r="E33" s="41">
        <f t="shared" si="1"/>
        <v>7.3968999999999996</v>
      </c>
      <c r="H33" s="20">
        <f t="shared" si="9"/>
        <v>2006.8444058828225</v>
      </c>
      <c r="I33" s="20">
        <f t="shared" si="10"/>
        <v>2006.8487715366393</v>
      </c>
      <c r="J33" s="20">
        <f t="shared" si="39"/>
        <v>7.2168999999999999</v>
      </c>
      <c r="K33" s="20">
        <f t="shared" si="44"/>
        <v>7.4936222222222222</v>
      </c>
      <c r="L33" s="40">
        <f t="shared" si="45"/>
        <v>-0.27672222222222231</v>
      </c>
      <c r="M33" s="21"/>
      <c r="N33" s="27">
        <f t="shared" si="28"/>
        <v>-0.7145433300691505</v>
      </c>
      <c r="O33" s="53">
        <f t="shared" si="29"/>
        <v>-5.3249999999999999E-3</v>
      </c>
      <c r="S33" s="12"/>
      <c r="T33" s="20"/>
      <c r="U33" s="20"/>
      <c r="V33" s="43"/>
      <c r="W33" s="43"/>
      <c r="X33" s="43"/>
      <c r="Y33" s="43"/>
      <c r="Z33" s="43"/>
      <c r="AA33" s="21"/>
      <c r="AB33" s="27"/>
      <c r="AC33" s="50"/>
      <c r="AF33" s="11"/>
      <c r="AG33" s="58">
        <f t="shared" si="49"/>
        <v>2006.6091009999993</v>
      </c>
      <c r="AH33" s="20">
        <f t="shared" si="50"/>
        <v>-59.685000000000073</v>
      </c>
      <c r="AI33" s="60">
        <f t="shared" si="51"/>
        <v>6.5746689118775445E-2</v>
      </c>
      <c r="AJ33" s="60">
        <f t="shared" ref="AJ33:AK33" si="64">1.3*AK33</f>
        <v>3.7180000000000004E-3</v>
      </c>
      <c r="AK33" s="60">
        <f t="shared" si="64"/>
        <v>2.8600000000000001E-3</v>
      </c>
      <c r="AL33" s="60">
        <f t="shared" si="53"/>
        <v>2.2000000000000001E-3</v>
      </c>
      <c r="AN33" s="60">
        <f t="shared" si="54"/>
        <v>6.6000000000000003E-2</v>
      </c>
    </row>
    <row r="34" spans="1:40">
      <c r="A34" s="2">
        <v>102.55992500000001</v>
      </c>
      <c r="B34" s="5">
        <f t="shared" si="8"/>
        <v>3.155690000000007</v>
      </c>
      <c r="C34" s="9">
        <f t="shared" si="0"/>
        <v>2006.9756004818005</v>
      </c>
      <c r="D34" s="2">
        <v>7.1028999999999995E-2</v>
      </c>
      <c r="E34" s="41">
        <f t="shared" si="1"/>
        <v>7.1028999999999991</v>
      </c>
      <c r="H34" s="20">
        <f t="shared" si="9"/>
        <v>2006.853137190456</v>
      </c>
      <c r="I34" s="20">
        <f t="shared" si="10"/>
        <v>2006.8575028442729</v>
      </c>
      <c r="J34" s="20">
        <f t="shared" si="39"/>
        <v>6.6545999999999994</v>
      </c>
      <c r="K34" s="20">
        <f t="shared" si="44"/>
        <v>7.454188888888889</v>
      </c>
      <c r="L34" s="40">
        <f t="shared" si="45"/>
        <v>-0.79958888888888957</v>
      </c>
      <c r="M34" s="21"/>
      <c r="N34" s="27">
        <f t="shared" si="28"/>
        <v>-0.99706049445796208</v>
      </c>
      <c r="O34" s="53">
        <f t="shared" si="29"/>
        <v>-5.3249999999999999E-3</v>
      </c>
      <c r="T34" s="20"/>
      <c r="U34" s="20"/>
      <c r="AG34" s="58">
        <f t="shared" si="49"/>
        <v>2006.6101009999993</v>
      </c>
      <c r="AH34" s="20">
        <f t="shared" si="50"/>
        <v>-59.320000000000071</v>
      </c>
      <c r="AI34" s="60">
        <f t="shared" si="51"/>
        <v>6.5204242636330748E-2</v>
      </c>
      <c r="AJ34" s="60">
        <f t="shared" ref="AJ34:AK34" si="65">1.3*AK34</f>
        <v>3.7180000000000004E-3</v>
      </c>
      <c r="AK34" s="60">
        <f t="shared" si="65"/>
        <v>2.8600000000000001E-3</v>
      </c>
      <c r="AL34" s="60">
        <f t="shared" si="53"/>
        <v>2.2000000000000001E-3</v>
      </c>
      <c r="AN34" s="60">
        <f t="shared" si="54"/>
        <v>6.6000000000000003E-2</v>
      </c>
    </row>
    <row r="35" spans="1:40">
      <c r="A35" s="2">
        <v>105.715615</v>
      </c>
      <c r="B35" s="5">
        <f t="shared" si="8"/>
        <v>3.1556899999999928</v>
      </c>
      <c r="C35" s="9">
        <f t="shared" si="0"/>
        <v>2006.9843247616004</v>
      </c>
      <c r="D35" s="2">
        <v>7.5637999999999997E-2</v>
      </c>
      <c r="E35" s="41">
        <f t="shared" si="1"/>
        <v>7.5637999999999996</v>
      </c>
      <c r="H35" s="20">
        <f t="shared" si="9"/>
        <v>2006.8618684980895</v>
      </c>
      <c r="I35" s="20">
        <f t="shared" si="10"/>
        <v>2006.8662341519064</v>
      </c>
      <c r="J35" s="20">
        <f t="shared" si="39"/>
        <v>7.0620000000000003</v>
      </c>
      <c r="K35" s="20">
        <f t="shared" si="44"/>
        <v>7.3550555555555563</v>
      </c>
      <c r="L35" s="40">
        <f t="shared" si="45"/>
        <v>-0.29305555555555607</v>
      </c>
      <c r="M35" s="21"/>
      <c r="N35" s="27">
        <f t="shared" si="28"/>
        <v>-0.81304197240033105</v>
      </c>
      <c r="O35" s="53">
        <f t="shared" si="29"/>
        <v>-5.3249999999999999E-3</v>
      </c>
      <c r="T35" s="20"/>
      <c r="U35" s="20"/>
      <c r="AG35" s="58">
        <f t="shared" si="49"/>
        <v>2006.6111009999993</v>
      </c>
      <c r="AH35" s="20">
        <f t="shared" si="50"/>
        <v>-58.955000000000069</v>
      </c>
      <c r="AI35" s="60">
        <f t="shared" si="51"/>
        <v>6.4653887469160135E-2</v>
      </c>
      <c r="AJ35" s="60">
        <f t="shared" ref="AJ35:AK35" si="66">1.3*AK35</f>
        <v>3.7180000000000004E-3</v>
      </c>
      <c r="AK35" s="60">
        <f t="shared" si="66"/>
        <v>2.8600000000000001E-3</v>
      </c>
      <c r="AL35" s="60">
        <f t="shared" si="53"/>
        <v>2.2000000000000001E-3</v>
      </c>
      <c r="AN35" s="60">
        <f t="shared" si="54"/>
        <v>6.6000000000000003E-2</v>
      </c>
    </row>
    <row r="36" spans="1:40">
      <c r="A36" s="2">
        <v>108.87130500000001</v>
      </c>
      <c r="B36" s="5">
        <f t="shared" si="8"/>
        <v>3.155690000000007</v>
      </c>
      <c r="C36" s="9">
        <f t="shared" si="0"/>
        <v>2006.9930490414004</v>
      </c>
      <c r="D36" s="2">
        <v>7.1403999999999995E-2</v>
      </c>
      <c r="E36" s="41">
        <f t="shared" si="1"/>
        <v>7.1403999999999996</v>
      </c>
      <c r="H36" s="20">
        <f t="shared" si="9"/>
        <v>2006.870599805723</v>
      </c>
      <c r="I36" s="20">
        <f t="shared" si="10"/>
        <v>2006.8749654595399</v>
      </c>
      <c r="J36" s="20">
        <f t="shared" si="39"/>
        <v>7.2359000000000009</v>
      </c>
      <c r="K36" s="20">
        <f t="shared" si="44"/>
        <v>7.3154666666666675</v>
      </c>
      <c r="L36" s="40">
        <f t="shared" si="45"/>
        <v>-7.9566666666666563E-2</v>
      </c>
      <c r="M36" s="21"/>
      <c r="N36" s="27">
        <f t="shared" si="28"/>
        <v>-0.24859207550443971</v>
      </c>
      <c r="O36" s="53">
        <f t="shared" si="29"/>
        <v>-5.3249999999999999E-3</v>
      </c>
      <c r="AG36" s="58">
        <f t="shared" si="49"/>
        <v>2006.6121009999993</v>
      </c>
      <c r="AH36" s="20">
        <f t="shared" si="50"/>
        <v>-58.590000000000067</v>
      </c>
      <c r="AI36" s="60">
        <f t="shared" si="51"/>
        <v>6.4126407621551459E-2</v>
      </c>
      <c r="AJ36" s="60">
        <f t="shared" ref="AJ36:AK36" si="67">1.3*AK36</f>
        <v>3.7180000000000004E-3</v>
      </c>
      <c r="AK36" s="60">
        <f t="shared" si="67"/>
        <v>2.8600000000000001E-3</v>
      </c>
      <c r="AL36" s="60">
        <f t="shared" si="53"/>
        <v>2.2000000000000001E-3</v>
      </c>
      <c r="AN36" s="60">
        <f t="shared" si="54"/>
        <v>6.6000000000000003E-2</v>
      </c>
    </row>
    <row r="37" spans="1:40">
      <c r="A37" s="2">
        <v>112.026995</v>
      </c>
      <c r="B37" s="5">
        <f t="shared" si="8"/>
        <v>3.1556899999999928</v>
      </c>
      <c r="C37" s="9">
        <f t="shared" si="0"/>
        <v>2007.0017733212003</v>
      </c>
      <c r="D37" s="2">
        <v>7.0447999999999997E-2</v>
      </c>
      <c r="E37" s="41">
        <f t="shared" si="1"/>
        <v>7.0447999999999995</v>
      </c>
      <c r="H37" s="20">
        <f t="shared" si="9"/>
        <v>2006.8793311133566</v>
      </c>
      <c r="I37" s="20">
        <f t="shared" si="10"/>
        <v>2006.8836967671734</v>
      </c>
      <c r="J37" s="20">
        <f t="shared" si="39"/>
        <v>7.5583999999999998</v>
      </c>
      <c r="K37" s="20">
        <f t="shared" si="44"/>
        <v>7.3010666666666673</v>
      </c>
      <c r="L37" s="40">
        <f t="shared" si="45"/>
        <v>0.25733333333333253</v>
      </c>
      <c r="M37" s="21"/>
      <c r="N37" s="27">
        <f t="shared" si="28"/>
        <v>0.43217681631237792</v>
      </c>
      <c r="O37" s="53">
        <f t="shared" si="29"/>
        <v>-5.3249999999999999E-3</v>
      </c>
      <c r="AG37" s="58">
        <f t="shared" si="49"/>
        <v>2006.6131009999992</v>
      </c>
      <c r="AH37" s="20">
        <f t="shared" si="50"/>
        <v>-58.225000000000065</v>
      </c>
      <c r="AI37" s="60">
        <f t="shared" si="51"/>
        <v>6.3652039690533388E-2</v>
      </c>
      <c r="AJ37" s="60">
        <f t="shared" ref="AJ37:AK37" si="68">1.3*AK37</f>
        <v>3.7180000000000004E-3</v>
      </c>
      <c r="AK37" s="60">
        <f t="shared" si="68"/>
        <v>2.8600000000000001E-3</v>
      </c>
      <c r="AL37" s="60">
        <f t="shared" si="53"/>
        <v>2.2000000000000001E-3</v>
      </c>
      <c r="AN37" s="60">
        <f t="shared" si="54"/>
        <v>6.6000000000000003E-2</v>
      </c>
    </row>
    <row r="38" spans="1:40">
      <c r="A38" s="2">
        <v>115.18268500000001</v>
      </c>
      <c r="B38" s="5">
        <f t="shared" si="8"/>
        <v>3.155690000000007</v>
      </c>
      <c r="C38" s="9">
        <f t="shared" si="0"/>
        <v>2007.0104976010002</v>
      </c>
      <c r="D38" s="2">
        <v>7.4493000000000004E-2</v>
      </c>
      <c r="E38" s="41">
        <f t="shared" si="1"/>
        <v>7.4493</v>
      </c>
      <c r="H38" s="20">
        <f t="shared" si="9"/>
        <v>2006.8880624209901</v>
      </c>
      <c r="I38" s="20">
        <f t="shared" si="10"/>
        <v>2006.892428074807</v>
      </c>
      <c r="J38" s="20">
        <f t="shared" si="39"/>
        <v>7.7670000000000003</v>
      </c>
      <c r="K38" s="20">
        <f t="shared" si="44"/>
        <v>7.300644444444444</v>
      </c>
      <c r="L38" s="40">
        <f t="shared" si="45"/>
        <v>0.4663555555555563</v>
      </c>
      <c r="M38" s="21"/>
      <c r="N38" s="27">
        <f t="shared" si="28"/>
        <v>0.91072537266775067</v>
      </c>
      <c r="O38" s="53">
        <f t="shared" si="29"/>
        <v>-5.3249999999999999E-3</v>
      </c>
      <c r="AG38" s="58">
        <f t="shared" si="49"/>
        <v>2006.6141009999992</v>
      </c>
      <c r="AH38" s="20">
        <f t="shared" si="50"/>
        <v>-57.860000000000063</v>
      </c>
      <c r="AI38" s="60">
        <f t="shared" si="51"/>
        <v>6.325877090367385E-2</v>
      </c>
      <c r="AJ38" s="60">
        <f t="shared" ref="AJ38:AK38" si="69">1.3*AK38</f>
        <v>3.7180000000000004E-3</v>
      </c>
      <c r="AK38" s="60">
        <f t="shared" si="69"/>
        <v>2.8600000000000001E-3</v>
      </c>
      <c r="AL38" s="60">
        <f t="shared" si="53"/>
        <v>2.2000000000000001E-3</v>
      </c>
      <c r="AN38" s="60">
        <f t="shared" si="54"/>
        <v>6.6000000000000003E-2</v>
      </c>
    </row>
    <row r="39" spans="1:40">
      <c r="A39" s="2">
        <v>118.338375</v>
      </c>
      <c r="B39" s="5">
        <f t="shared" si="8"/>
        <v>3.1556899999999928</v>
      </c>
      <c r="C39" s="9">
        <f t="shared" si="0"/>
        <v>2007.0192218808002</v>
      </c>
      <c r="D39" s="2">
        <v>6.9068000000000004E-2</v>
      </c>
      <c r="E39" s="41">
        <f t="shared" si="1"/>
        <v>6.9068000000000005</v>
      </c>
      <c r="H39" s="20">
        <f t="shared" si="9"/>
        <v>2006.8967937286236</v>
      </c>
      <c r="I39" s="20">
        <f t="shared" si="10"/>
        <v>2006.9011593824405</v>
      </c>
      <c r="J39" s="20">
        <f t="shared" si="39"/>
        <v>7.2883000000000004</v>
      </c>
      <c r="K39" s="20">
        <f t="shared" si="44"/>
        <v>7.318255555555556</v>
      </c>
      <c r="L39" s="40">
        <f t="shared" si="45"/>
        <v>-2.9955555555555513E-2</v>
      </c>
      <c r="M39" s="21"/>
      <c r="N39" s="27">
        <f t="shared" si="28"/>
        <v>0.96313540557001576</v>
      </c>
      <c r="O39" s="53">
        <f t="shared" si="29"/>
        <v>-5.3249999999999999E-3</v>
      </c>
      <c r="AG39" s="58">
        <f t="shared" si="49"/>
        <v>2006.6151009999992</v>
      </c>
      <c r="AH39" s="20">
        <f t="shared" si="50"/>
        <v>-57.495000000000061</v>
      </c>
      <c r="AI39" s="60">
        <f t="shared" si="51"/>
        <v>6.2970760585602262E-2</v>
      </c>
      <c r="AJ39" s="60">
        <f t="shared" ref="AJ39:AK39" si="70">1.3*AK39</f>
        <v>3.7180000000000004E-3</v>
      </c>
      <c r="AK39" s="60">
        <f t="shared" si="70"/>
        <v>2.8600000000000001E-3</v>
      </c>
      <c r="AL39" s="60">
        <f t="shared" si="53"/>
        <v>2.2000000000000001E-3</v>
      </c>
      <c r="AN39" s="60">
        <f t="shared" si="54"/>
        <v>6.6000000000000003E-2</v>
      </c>
    </row>
    <row r="40" spans="1:40">
      <c r="A40" s="2">
        <v>121.49406500000001</v>
      </c>
      <c r="B40" s="5">
        <f t="shared" si="8"/>
        <v>3.155690000000007</v>
      </c>
      <c r="C40" s="9">
        <f t="shared" si="0"/>
        <v>2007.0279461606001</v>
      </c>
      <c r="D40" s="2">
        <v>7.7549000000000007E-2</v>
      </c>
      <c r="E40" s="41">
        <f t="shared" si="1"/>
        <v>7.754900000000001</v>
      </c>
      <c r="H40" s="20">
        <f t="shared" si="9"/>
        <v>2006.9055250362571</v>
      </c>
      <c r="I40" s="20">
        <f t="shared" si="10"/>
        <v>2006.909890690074</v>
      </c>
      <c r="J40" s="20">
        <f t="shared" si="39"/>
        <v>7.2801000000000009</v>
      </c>
      <c r="K40" s="20">
        <f t="shared" si="44"/>
        <v>7.3181111111111115</v>
      </c>
      <c r="L40" s="40">
        <f t="shared" si="45"/>
        <v>-3.8011111111110552E-2</v>
      </c>
      <c r="M40" s="21"/>
      <c r="N40" s="27">
        <f t="shared" si="28"/>
        <v>0.56488367815175389</v>
      </c>
      <c r="O40" s="53">
        <f t="shared" si="29"/>
        <v>-5.3249999999999999E-3</v>
      </c>
      <c r="AG40" s="58">
        <f t="shared" si="49"/>
        <v>2006.6161009999992</v>
      </c>
      <c r="AH40" s="20">
        <f t="shared" si="50"/>
        <v>-57.130000000000059</v>
      </c>
      <c r="AI40" s="60">
        <f t="shared" si="51"/>
        <v>6.2806975270174106E-2</v>
      </c>
      <c r="AJ40" s="60">
        <f t="shared" ref="AJ40:AK40" si="71">1.3*AK40</f>
        <v>3.7180000000000004E-3</v>
      </c>
      <c r="AK40" s="60">
        <f t="shared" si="71"/>
        <v>2.8600000000000001E-3</v>
      </c>
      <c r="AL40" s="60">
        <f t="shared" si="53"/>
        <v>2.2000000000000001E-3</v>
      </c>
      <c r="AN40" s="60">
        <f t="shared" si="54"/>
        <v>6.6000000000000003E-2</v>
      </c>
    </row>
    <row r="41" spans="1:40">
      <c r="A41" s="2">
        <v>124.649755</v>
      </c>
      <c r="B41" s="5">
        <f t="shared" si="8"/>
        <v>3.1556899999999928</v>
      </c>
      <c r="C41" s="9">
        <f t="shared" si="0"/>
        <v>2007.0366704404</v>
      </c>
      <c r="D41" s="2">
        <v>7.8453999999999996E-2</v>
      </c>
      <c r="E41" s="41">
        <f t="shared" si="1"/>
        <v>7.8453999999999997</v>
      </c>
      <c r="H41" s="20">
        <f t="shared" si="9"/>
        <v>2006.9142563438907</v>
      </c>
      <c r="I41" s="20">
        <f t="shared" si="10"/>
        <v>2006.9186219977075</v>
      </c>
      <c r="J41" s="20">
        <f t="shared" si="39"/>
        <v>7.6464000000000008</v>
      </c>
      <c r="K41" s="20">
        <f t="shared" si="44"/>
        <v>7.2815111111111106</v>
      </c>
      <c r="L41" s="40">
        <f t="shared" si="45"/>
        <v>0.36488888888889015</v>
      </c>
      <c r="M41" s="21"/>
      <c r="N41" s="27">
        <f t="shared" si="28"/>
        <v>-9.7683400254615887E-2</v>
      </c>
      <c r="O41" s="53">
        <f t="shared" si="29"/>
        <v>-5.3249999999999999E-3</v>
      </c>
      <c r="AG41" s="58">
        <f t="shared" si="49"/>
        <v>2006.6171009999991</v>
      </c>
      <c r="AH41" s="20">
        <f t="shared" si="50"/>
        <v>-56.765000000000057</v>
      </c>
      <c r="AI41" s="60">
        <f t="shared" si="51"/>
        <v>6.2780115476906748E-2</v>
      </c>
      <c r="AJ41" s="60">
        <f t="shared" ref="AJ41:AK41" si="72">1.3*AK41</f>
        <v>3.7180000000000004E-3</v>
      </c>
      <c r="AK41" s="60">
        <f t="shared" si="72"/>
        <v>2.8600000000000001E-3</v>
      </c>
      <c r="AL41" s="60">
        <f t="shared" si="53"/>
        <v>2.2000000000000001E-3</v>
      </c>
      <c r="AN41" s="60">
        <f t="shared" si="54"/>
        <v>6.6000000000000003E-2</v>
      </c>
    </row>
    <row r="42" spans="1:40">
      <c r="A42" s="2">
        <v>127.80544500000001</v>
      </c>
      <c r="B42" s="5">
        <f t="shared" si="8"/>
        <v>3.155690000000007</v>
      </c>
      <c r="C42" s="9">
        <f xml:space="preserve"> C43 - 0.0087242798</f>
        <v>2007.0453947202</v>
      </c>
      <c r="D42" s="2">
        <v>7.6994000000000007E-2</v>
      </c>
      <c r="E42" s="41">
        <f t="shared" si="1"/>
        <v>7.6994000000000007</v>
      </c>
      <c r="H42" s="20">
        <f t="shared" si="9"/>
        <v>2006.9229876515242</v>
      </c>
      <c r="I42" s="20">
        <f t="shared" si="10"/>
        <v>2006.9273533053411</v>
      </c>
      <c r="J42" s="20">
        <f t="shared" si="39"/>
        <v>7.2130999999999998</v>
      </c>
      <c r="K42" s="20">
        <f t="shared" si="44"/>
        <v>7.2538444444444439</v>
      </c>
      <c r="L42" s="40">
        <f t="shared" si="45"/>
        <v>-4.0744444444444028E-2</v>
      </c>
      <c r="M42" s="21"/>
      <c r="N42" s="27">
        <f t="shared" si="28"/>
        <v>-0.71454333005203552</v>
      </c>
      <c r="O42" s="53">
        <f t="shared" si="29"/>
        <v>-5.3249999999999999E-3</v>
      </c>
      <c r="AG42" s="58">
        <f t="shared" si="49"/>
        <v>2006.6181009999991</v>
      </c>
      <c r="AH42" s="20">
        <f t="shared" si="50"/>
        <v>-56.400000000000055</v>
      </c>
      <c r="AI42" s="60">
        <f t="shared" si="51"/>
        <v>6.2895895505319391E-2</v>
      </c>
      <c r="AJ42" s="60">
        <f t="shared" ref="AJ42:AK42" si="73">1.3*AK42</f>
        <v>3.7180000000000004E-3</v>
      </c>
      <c r="AK42" s="60">
        <f t="shared" si="73"/>
        <v>2.8600000000000001E-3</v>
      </c>
      <c r="AL42" s="60">
        <f t="shared" si="53"/>
        <v>2.2000000000000001E-3</v>
      </c>
      <c r="AN42" s="60">
        <f t="shared" si="54"/>
        <v>6.6000000000000003E-2</v>
      </c>
    </row>
    <row r="43" spans="1:40">
      <c r="A43" s="2">
        <v>130.96113500000001</v>
      </c>
      <c r="B43" s="5">
        <f t="shared" si="8"/>
        <v>3.155690000000007</v>
      </c>
      <c r="C43" s="9">
        <v>2007.0541189999999</v>
      </c>
      <c r="D43" s="2">
        <v>8.2534999999999997E-2</v>
      </c>
      <c r="E43" s="41">
        <f t="shared" si="1"/>
        <v>8.2534999999999989</v>
      </c>
      <c r="H43" s="20">
        <f t="shared" si="9"/>
        <v>2006.9317189591577</v>
      </c>
      <c r="I43" s="20">
        <f t="shared" si="10"/>
        <v>2006.9360846129746</v>
      </c>
      <c r="J43" s="20">
        <f t="shared" si="39"/>
        <v>6.8130999999999995</v>
      </c>
      <c r="K43" s="20">
        <f t="shared" si="44"/>
        <v>7.2127222222222223</v>
      </c>
      <c r="L43" s="40">
        <f t="shared" si="45"/>
        <v>-0.39962222222222277</v>
      </c>
      <c r="M43" s="21"/>
      <c r="N43" s="27">
        <f t="shared" si="28"/>
        <v>-0.99706049445608769</v>
      </c>
      <c r="O43" s="53">
        <f t="shared" si="29"/>
        <v>-5.3249999999999999E-3</v>
      </c>
      <c r="AG43" s="58">
        <f t="shared" si="49"/>
        <v>2006.6191009999991</v>
      </c>
      <c r="AH43" s="20">
        <f t="shared" si="50"/>
        <v>-56.035000000000053</v>
      </c>
      <c r="AI43" s="60">
        <f t="shared" si="51"/>
        <v>6.3152717423171786E-2</v>
      </c>
      <c r="AJ43" s="60">
        <f t="shared" ref="AJ43:AK43" si="74">1.3*AK43</f>
        <v>3.7180000000000004E-3</v>
      </c>
      <c r="AK43" s="60">
        <f t="shared" si="74"/>
        <v>2.8600000000000001E-3</v>
      </c>
      <c r="AL43" s="60">
        <f t="shared" si="53"/>
        <v>2.2000000000000001E-3</v>
      </c>
      <c r="AN43" s="60">
        <f t="shared" si="54"/>
        <v>6.6000000000000003E-2</v>
      </c>
    </row>
    <row r="44" spans="1:40">
      <c r="A44" s="2">
        <v>134.11682500000001</v>
      </c>
      <c r="B44" s="5">
        <f t="shared" si="8"/>
        <v>3.1556899999999928</v>
      </c>
      <c r="C44" s="9">
        <f xml:space="preserve"> C43 + 0.0087242798</f>
        <v>2007.0628432797998</v>
      </c>
      <c r="D44" s="2">
        <v>7.6617000000000005E-2</v>
      </c>
      <c r="E44" s="41">
        <f t="shared" si="1"/>
        <v>7.6617000000000006</v>
      </c>
      <c r="H44" s="20">
        <f t="shared" si="9"/>
        <v>2006.9404502667912</v>
      </c>
      <c r="I44" s="20">
        <f t="shared" si="10"/>
        <v>2006.9448159206081</v>
      </c>
      <c r="J44" s="20">
        <f t="shared" si="39"/>
        <v>7.0607000000000006</v>
      </c>
      <c r="K44" s="20">
        <f t="shared" si="44"/>
        <v>7.1921222222222241</v>
      </c>
      <c r="L44" s="40">
        <f t="shared" si="45"/>
        <v>-0.13142222222222344</v>
      </c>
      <c r="M44" s="21"/>
      <c r="N44" s="27">
        <f t="shared" si="28"/>
        <v>-0.81304197241457421</v>
      </c>
      <c r="O44" s="53">
        <f t="shared" si="29"/>
        <v>-5.3249999999999999E-3</v>
      </c>
      <c r="AG44" s="58">
        <f t="shared" si="49"/>
        <v>2006.6201009999991</v>
      </c>
      <c r="AH44" s="20">
        <f t="shared" si="50"/>
        <v>-55.670000000000051</v>
      </c>
      <c r="AI44" s="60">
        <f t="shared" si="51"/>
        <v>6.3541757889545566E-2</v>
      </c>
      <c r="AJ44" s="60">
        <f t="shared" ref="AJ44:AK44" si="75">1.3*AK44</f>
        <v>3.7180000000000004E-3</v>
      </c>
      <c r="AK44" s="60">
        <f t="shared" si="75"/>
        <v>2.8600000000000001E-3</v>
      </c>
      <c r="AL44" s="60">
        <f t="shared" si="53"/>
        <v>2.2000000000000001E-3</v>
      </c>
      <c r="AN44" s="60">
        <f t="shared" si="54"/>
        <v>6.6000000000000003E-2</v>
      </c>
    </row>
    <row r="45" spans="1:40">
      <c r="A45" s="2">
        <v>137.272515</v>
      </c>
      <c r="B45" s="5">
        <f t="shared" si="8"/>
        <v>3.1556899999999928</v>
      </c>
      <c r="C45" s="9">
        <f t="shared" ref="C45:C46" si="76" xml:space="preserve"> C44 + 0.0087242798</f>
        <v>2007.0715675595998</v>
      </c>
      <c r="D45" s="2">
        <v>7.3974999999999999E-2</v>
      </c>
      <c r="E45" s="41">
        <f t="shared" si="1"/>
        <v>7.3975</v>
      </c>
      <c r="H45" s="20">
        <f t="shared" si="9"/>
        <v>2006.9491815744248</v>
      </c>
      <c r="I45" s="20">
        <f t="shared" si="10"/>
        <v>2006.9535472282416</v>
      </c>
      <c r="J45" s="20">
        <f t="shared" si="39"/>
        <v>6.9065000000000003</v>
      </c>
      <c r="K45" s="20">
        <f t="shared" si="44"/>
        <v>7.2236444444444441</v>
      </c>
      <c r="L45" s="40">
        <f t="shared" si="45"/>
        <v>-0.31714444444444378</v>
      </c>
      <c r="M45" s="21"/>
      <c r="N45" s="27">
        <f t="shared" si="28"/>
        <v>-0.24859207552802584</v>
      </c>
      <c r="O45" s="53">
        <f t="shared" si="29"/>
        <v>-5.3249999999999999E-3</v>
      </c>
      <c r="AG45" s="58">
        <f t="shared" si="49"/>
        <v>2006.621100999999</v>
      </c>
      <c r="AH45" s="20">
        <f t="shared" si="50"/>
        <v>-55.305000000000049</v>
      </c>
      <c r="AI45" s="60">
        <f t="shared" si="51"/>
        <v>6.4047462851380577E-2</v>
      </c>
      <c r="AJ45" s="60">
        <f t="shared" ref="AJ45:AK45" si="77">1.3*AK45</f>
        <v>3.7180000000000004E-3</v>
      </c>
      <c r="AK45" s="60">
        <f t="shared" si="77"/>
        <v>2.8600000000000001E-3</v>
      </c>
      <c r="AL45" s="60">
        <f t="shared" si="53"/>
        <v>2.2000000000000001E-3</v>
      </c>
      <c r="AN45" s="60">
        <f t="shared" si="54"/>
        <v>6.6000000000000003E-2</v>
      </c>
    </row>
    <row r="46" spans="1:40">
      <c r="A46" s="2">
        <v>140.42820499999999</v>
      </c>
      <c r="B46" s="5">
        <f t="shared" si="8"/>
        <v>3.1556899999999928</v>
      </c>
      <c r="C46" s="9">
        <f t="shared" si="76"/>
        <v>2007.0802918393997</v>
      </c>
      <c r="D46" s="2">
        <v>7.6924000000000006E-2</v>
      </c>
      <c r="E46" s="41">
        <f t="shared" si="1"/>
        <v>7.692400000000001</v>
      </c>
      <c r="H46" s="20">
        <f t="shared" si="9"/>
        <v>2006.9579128820583</v>
      </c>
      <c r="I46" s="20">
        <f t="shared" si="10"/>
        <v>2006.9622785358752</v>
      </c>
      <c r="J46" s="20">
        <f t="shared" si="39"/>
        <v>7.309400000000001</v>
      </c>
      <c r="K46" s="20">
        <f t="shared" si="44"/>
        <v>7.1674222222222221</v>
      </c>
      <c r="L46" s="40">
        <f t="shared" si="45"/>
        <v>0.14197777777777887</v>
      </c>
      <c r="M46" s="21"/>
      <c r="N46" s="27">
        <f t="shared" si="28"/>
        <v>0.43217681629031635</v>
      </c>
      <c r="O46" s="53">
        <f t="shared" si="29"/>
        <v>-5.3249999999999999E-3</v>
      </c>
      <c r="AG46" s="58">
        <f t="shared" si="49"/>
        <v>2006.622100999999</v>
      </c>
      <c r="AH46" s="20">
        <f t="shared" si="50"/>
        <v>-54.940000000000047</v>
      </c>
      <c r="AI46" s="60">
        <f t="shared" si="51"/>
        <v>6.4648421833844394E-2</v>
      </c>
      <c r="AJ46" s="60">
        <f t="shared" ref="AJ46:AK46" si="78">1.3*AK46</f>
        <v>3.7180000000000004E-3</v>
      </c>
      <c r="AK46" s="60">
        <f t="shared" si="78"/>
        <v>2.8600000000000001E-3</v>
      </c>
      <c r="AL46" s="60">
        <f t="shared" si="53"/>
        <v>2.2000000000000001E-3</v>
      </c>
      <c r="AN46" s="60">
        <f t="shared" si="54"/>
        <v>6.6000000000000003E-2</v>
      </c>
    </row>
    <row r="47" spans="1:40">
      <c r="H47" s="20">
        <f t="shared" si="9"/>
        <v>2006.9666441896918</v>
      </c>
      <c r="I47" s="20">
        <f t="shared" si="10"/>
        <v>2006.9710098435087</v>
      </c>
      <c r="J47" s="20">
        <f t="shared" si="39"/>
        <v>7.3968999999999996</v>
      </c>
      <c r="K47" s="20">
        <f t="shared" si="44"/>
        <v>7.1487222222222222</v>
      </c>
      <c r="L47" s="40">
        <f t="shared" si="45"/>
        <v>0.24817777777777739</v>
      </c>
      <c r="M47" s="21"/>
      <c r="N47" s="27">
        <f t="shared" si="28"/>
        <v>0.91072537265764664</v>
      </c>
      <c r="O47" s="53">
        <f t="shared" si="29"/>
        <v>-5.3249999999999999E-3</v>
      </c>
      <c r="AG47" s="58">
        <f t="shared" si="49"/>
        <v>2006.623100999999</v>
      </c>
      <c r="AH47" s="20">
        <f t="shared" si="50"/>
        <v>-54.575000000000045</v>
      </c>
      <c r="AI47" s="60">
        <f t="shared" si="51"/>
        <v>6.5318571845698573E-2</v>
      </c>
      <c r="AJ47" s="60">
        <f t="shared" ref="AJ47:AK47" si="79">1.3*AK47</f>
        <v>3.7180000000000004E-3</v>
      </c>
      <c r="AK47" s="60">
        <f t="shared" si="79"/>
        <v>2.8600000000000001E-3</v>
      </c>
      <c r="AL47" s="60">
        <f t="shared" si="53"/>
        <v>2.2000000000000001E-3</v>
      </c>
      <c r="AN47" s="60">
        <f t="shared" si="54"/>
        <v>6.6000000000000003E-2</v>
      </c>
    </row>
    <row r="48" spans="1:40">
      <c r="H48" s="20">
        <f t="shared" si="9"/>
        <v>2006.9753754973253</v>
      </c>
      <c r="I48" s="20">
        <f t="shared" si="10"/>
        <v>2006.9797411511422</v>
      </c>
      <c r="J48" s="20">
        <f t="shared" si="39"/>
        <v>7.1028999999999991</v>
      </c>
      <c r="K48" s="20">
        <f t="shared" si="44"/>
        <v>7.2194111111111106</v>
      </c>
      <c r="L48" s="40">
        <f t="shared" si="45"/>
        <v>-0.11651111111111145</v>
      </c>
      <c r="M48" s="21"/>
      <c r="N48" s="27">
        <f t="shared" si="28"/>
        <v>0.96313540557656652</v>
      </c>
      <c r="O48" s="53">
        <f t="shared" si="29"/>
        <v>-5.3249999999999999E-3</v>
      </c>
      <c r="AG48" s="58">
        <f t="shared" si="49"/>
        <v>2006.624100999999</v>
      </c>
      <c r="AH48" s="20">
        <f t="shared" si="50"/>
        <v>-54.210000000000043</v>
      </c>
      <c r="AI48" s="60">
        <f t="shared" si="51"/>
        <v>6.602866208310551E-2</v>
      </c>
      <c r="AJ48" s="60">
        <f t="shared" ref="AJ48:AK48" si="80">1.3*AK48</f>
        <v>3.7180000000000004E-3</v>
      </c>
      <c r="AK48" s="60">
        <f t="shared" si="80"/>
        <v>2.8600000000000001E-3</v>
      </c>
      <c r="AL48" s="60">
        <f t="shared" si="53"/>
        <v>2.2000000000000001E-3</v>
      </c>
      <c r="AN48" s="60">
        <f t="shared" si="54"/>
        <v>6.6000000000000003E-2</v>
      </c>
    </row>
    <row r="49" spans="8:40">
      <c r="H49" s="20">
        <f t="shared" si="9"/>
        <v>2006.9841068049589</v>
      </c>
      <c r="I49" s="20">
        <f t="shared" si="10"/>
        <v>2006.9884724587757</v>
      </c>
      <c r="J49" s="20">
        <f t="shared" si="39"/>
        <v>7.5637999999999996</v>
      </c>
      <c r="K49" s="20">
        <f t="shared" si="44"/>
        <v>7.2023111111111113</v>
      </c>
      <c r="L49" s="40">
        <f t="shared" si="45"/>
        <v>0.3614888888888883</v>
      </c>
      <c r="M49" s="21"/>
      <c r="N49" s="27">
        <f t="shared" si="28"/>
        <v>0.56488367817184726</v>
      </c>
      <c r="O49" s="53">
        <f t="shared" si="29"/>
        <v>-5.3249999999999999E-3</v>
      </c>
      <c r="AG49" s="58">
        <f t="shared" si="49"/>
        <v>2006.6251009999989</v>
      </c>
      <c r="AH49" s="20">
        <f t="shared" si="50"/>
        <v>-53.845000000000041</v>
      </c>
      <c r="AI49" s="60">
        <f t="shared" si="51"/>
        <v>6.6747895717400321E-2</v>
      </c>
      <c r="AJ49" s="60">
        <f t="shared" ref="AJ49:AK49" si="81">1.3*AK49</f>
        <v>3.7180000000000004E-3</v>
      </c>
      <c r="AK49" s="60">
        <f t="shared" si="81"/>
        <v>2.8600000000000001E-3</v>
      </c>
      <c r="AL49" s="60">
        <f t="shared" si="53"/>
        <v>2.2000000000000001E-3</v>
      </c>
      <c r="AN49" s="60">
        <f t="shared" si="54"/>
        <v>6.6000000000000003E-2</v>
      </c>
    </row>
    <row r="50" spans="8:40">
      <c r="H50" s="20">
        <f t="shared" si="9"/>
        <v>2006.9928381125924</v>
      </c>
      <c r="I50" s="20">
        <f t="shared" si="10"/>
        <v>2006.9972037664093</v>
      </c>
      <c r="J50" s="20">
        <f t="shared" si="39"/>
        <v>7.1403999999999996</v>
      </c>
      <c r="K50" s="20">
        <f t="shared" si="44"/>
        <v>7.29657777777778</v>
      </c>
      <c r="L50" s="40">
        <f t="shared" si="45"/>
        <v>-0.15617777777778041</v>
      </c>
      <c r="M50" s="21"/>
      <c r="N50" s="27">
        <f t="shared" si="28"/>
        <v>-9.7683400230268655E-2</v>
      </c>
      <c r="O50" s="53">
        <f t="shared" si="29"/>
        <v>-5.3249999999999999E-3</v>
      </c>
      <c r="AG50" s="58">
        <f t="shared" si="49"/>
        <v>2006.6261009999989</v>
      </c>
      <c r="AH50" s="20">
        <f t="shared" si="50"/>
        <v>-53.48000000000004</v>
      </c>
      <c r="AI50" s="60">
        <f t="shared" si="51"/>
        <v>6.7445654947226999E-2</v>
      </c>
      <c r="AJ50" s="60">
        <f t="shared" ref="AJ50:AK50" si="82">1.3*AK50</f>
        <v>3.7180000000000004E-3</v>
      </c>
      <c r="AK50" s="60">
        <f t="shared" si="82"/>
        <v>2.8600000000000001E-3</v>
      </c>
      <c r="AL50" s="60">
        <f t="shared" si="53"/>
        <v>2.2000000000000001E-3</v>
      </c>
      <c r="AN50" s="60">
        <f t="shared" si="54"/>
        <v>6.6000000000000003E-2</v>
      </c>
    </row>
    <row r="51" spans="8:40">
      <c r="H51" s="20">
        <f t="shared" si="9"/>
        <v>2007.0015694202259</v>
      </c>
      <c r="I51" s="20">
        <f t="shared" si="10"/>
        <v>2007.0059350740428</v>
      </c>
      <c r="J51" s="20">
        <f t="shared" si="39"/>
        <v>7.0447999999999995</v>
      </c>
      <c r="K51" s="20">
        <f t="shared" si="44"/>
        <v>7.3561333333333341</v>
      </c>
      <c r="L51" s="40">
        <f t="shared" si="45"/>
        <v>-0.31133333333333457</v>
      </c>
      <c r="M51" s="21"/>
      <c r="N51" s="27">
        <f t="shared" si="28"/>
        <v>-0.71454333003492065</v>
      </c>
      <c r="O51" s="53">
        <f t="shared" si="29"/>
        <v>-5.3249999999999999E-3</v>
      </c>
      <c r="AG51" s="58">
        <f t="shared" si="49"/>
        <v>2006.6271009999989</v>
      </c>
      <c r="AH51" s="20">
        <f t="shared" si="50"/>
        <v>-53.115000000000038</v>
      </c>
      <c r="AI51" s="60">
        <f t="shared" si="51"/>
        <v>6.8093210761508677E-2</v>
      </c>
      <c r="AJ51" s="60">
        <f t="shared" ref="AJ51:AK51" si="83">1.3*AK51</f>
        <v>3.7180000000000004E-3</v>
      </c>
      <c r="AK51" s="60">
        <f t="shared" si="83"/>
        <v>2.8600000000000001E-3</v>
      </c>
      <c r="AL51" s="60">
        <f t="shared" si="53"/>
        <v>2.2000000000000001E-3</v>
      </c>
      <c r="AN51" s="60">
        <f t="shared" si="54"/>
        <v>6.6000000000000003E-2</v>
      </c>
    </row>
    <row r="52" spans="8:40">
      <c r="H52" s="20">
        <f t="shared" si="9"/>
        <v>2007.0103007278594</v>
      </c>
      <c r="I52" s="20">
        <f t="shared" si="10"/>
        <v>2007.0146663816763</v>
      </c>
      <c r="J52" s="20">
        <f t="shared" si="39"/>
        <v>7.4493</v>
      </c>
      <c r="K52" s="20">
        <f t="shared" si="44"/>
        <v>7.3897444444444442</v>
      </c>
      <c r="L52" s="40">
        <f t="shared" si="45"/>
        <v>5.9555555555555806E-2</v>
      </c>
      <c r="M52" s="21"/>
      <c r="N52" s="27">
        <f t="shared" si="28"/>
        <v>-0.99706049445422207</v>
      </c>
      <c r="O52" s="53">
        <f t="shared" si="29"/>
        <v>-5.3249999999999999E-3</v>
      </c>
      <c r="AG52" s="58">
        <f t="shared" si="49"/>
        <v>2006.6281009999989</v>
      </c>
      <c r="AH52" s="20">
        <f t="shared" si="50"/>
        <v>-52.750000000000036</v>
      </c>
      <c r="AI52" s="60">
        <f t="shared" si="51"/>
        <v>6.8665319767765798E-2</v>
      </c>
      <c r="AJ52" s="60">
        <f t="shared" ref="AJ52:AK52" si="84">1.3*AK52</f>
        <v>3.7180000000000004E-3</v>
      </c>
      <c r="AK52" s="60">
        <f t="shared" si="84"/>
        <v>2.8600000000000001E-3</v>
      </c>
      <c r="AL52" s="60">
        <f t="shared" si="53"/>
        <v>2.2000000000000001E-3</v>
      </c>
      <c r="AN52" s="60">
        <f t="shared" si="54"/>
        <v>6.6000000000000003E-2</v>
      </c>
    </row>
    <row r="53" spans="8:40">
      <c r="H53" s="20">
        <f t="shared" si="9"/>
        <v>2007.019032035493</v>
      </c>
      <c r="I53" s="20">
        <f t="shared" si="10"/>
        <v>2007.0233976893098</v>
      </c>
      <c r="J53" s="20">
        <f t="shared" si="39"/>
        <v>6.9068000000000005</v>
      </c>
      <c r="K53" s="20">
        <f t="shared" si="44"/>
        <v>7.5175888888888887</v>
      </c>
      <c r="L53" s="40">
        <f t="shared" si="45"/>
        <v>-0.61078888888888816</v>
      </c>
      <c r="M53" s="21"/>
      <c r="N53" s="27">
        <f t="shared" si="28"/>
        <v>-0.81304197242875131</v>
      </c>
      <c r="O53" s="53">
        <f t="shared" si="29"/>
        <v>-5.3249999999999999E-3</v>
      </c>
      <c r="AG53" s="58">
        <f t="shared" si="49"/>
        <v>2006.6291009999989</v>
      </c>
      <c r="AH53" s="20">
        <f t="shared" si="50"/>
        <v>-52.385000000000034</v>
      </c>
      <c r="AI53" s="60">
        <f t="shared" si="51"/>
        <v>6.91416169382391E-2</v>
      </c>
      <c r="AJ53" s="60">
        <f t="shared" ref="AJ53:AK53" si="85">1.3*AK53</f>
        <v>3.7180000000000004E-3</v>
      </c>
      <c r="AK53" s="60">
        <f t="shared" si="85"/>
        <v>2.8600000000000001E-3</v>
      </c>
      <c r="AL53" s="60">
        <f t="shared" si="53"/>
        <v>2.2000000000000001E-3</v>
      </c>
      <c r="AN53" s="60">
        <f t="shared" si="54"/>
        <v>6.6000000000000003E-2</v>
      </c>
    </row>
    <row r="54" spans="8:40">
      <c r="H54" s="20">
        <f t="shared" si="9"/>
        <v>2007.0277633431265</v>
      </c>
      <c r="I54" s="20">
        <f t="shared" si="10"/>
        <v>2007.0321289969434</v>
      </c>
      <c r="J54" s="20">
        <f t="shared" si="39"/>
        <v>7.754900000000001</v>
      </c>
      <c r="K54" s="20">
        <f t="shared" si="44"/>
        <v>7.5284666666666658</v>
      </c>
      <c r="L54" s="40">
        <f t="shared" si="45"/>
        <v>0.22643333333333526</v>
      </c>
      <c r="M54" s="21"/>
      <c r="N54" s="27">
        <f t="shared" si="28"/>
        <v>-0.24859207555172208</v>
      </c>
      <c r="O54" s="53">
        <f t="shared" si="29"/>
        <v>-5.3249999999999999E-3</v>
      </c>
      <c r="AG54" s="58">
        <f t="shared" si="49"/>
        <v>2006.6301009999988</v>
      </c>
      <c r="AH54" s="20">
        <f t="shared" si="50"/>
        <v>-52.020000000000032</v>
      </c>
      <c r="AI54" s="60">
        <f t="shared" si="51"/>
        <v>6.9507724841728263E-2</v>
      </c>
      <c r="AJ54" s="60">
        <f t="shared" ref="AJ54:AK54" si="86">1.3*AK54</f>
        <v>3.7180000000000004E-3</v>
      </c>
      <c r="AK54" s="60">
        <f t="shared" si="86"/>
        <v>2.8600000000000001E-3</v>
      </c>
      <c r="AL54" s="60">
        <f t="shared" si="53"/>
        <v>2.2000000000000001E-3</v>
      </c>
      <c r="AN54" s="60">
        <f t="shared" si="54"/>
        <v>6.6000000000000003E-2</v>
      </c>
    </row>
    <row r="55" spans="8:40">
      <c r="H55" s="20">
        <f t="shared" si="9"/>
        <v>2007.03649465076</v>
      </c>
      <c r="I55" s="20">
        <f t="shared" si="10"/>
        <v>2007.0408603045769</v>
      </c>
      <c r="J55" s="20">
        <f t="shared" si="39"/>
        <v>7.8453999999999997</v>
      </c>
      <c r="K55" s="20">
        <f t="shared" si="44"/>
        <v>7.557033333333333</v>
      </c>
      <c r="L55" s="40">
        <f t="shared" si="45"/>
        <v>0.28836666666666666</v>
      </c>
      <c r="M55" s="21"/>
      <c r="N55" s="27">
        <f t="shared" si="28"/>
        <v>0.43217681626825477</v>
      </c>
      <c r="O55" s="53">
        <f t="shared" si="29"/>
        <v>-5.3249999999999999E-3</v>
      </c>
      <c r="AG55" s="58">
        <f t="shared" si="49"/>
        <v>2006.6311009999988</v>
      </c>
      <c r="AH55" s="20">
        <f t="shared" si="50"/>
        <v>-51.65500000000003</v>
      </c>
      <c r="AI55" s="60">
        <f t="shared" si="51"/>
        <v>6.9756016191008574E-2</v>
      </c>
      <c r="AJ55" s="60">
        <f t="shared" ref="AJ55:AK55" si="87">1.3*AK55</f>
        <v>3.7180000000000004E-3</v>
      </c>
      <c r="AK55" s="60">
        <f t="shared" si="87"/>
        <v>2.8600000000000001E-3</v>
      </c>
      <c r="AL55" s="60">
        <f t="shared" si="53"/>
        <v>2.2000000000000001E-3</v>
      </c>
      <c r="AN55" s="60">
        <f t="shared" si="54"/>
        <v>6.6000000000000003E-2</v>
      </c>
    </row>
    <row r="56" spans="8:40">
      <c r="H56" s="20">
        <f t="shared" si="9"/>
        <v>2007.0452259583935</v>
      </c>
      <c r="I56" s="51">
        <f t="shared" si="10"/>
        <v>2007.0495916122104</v>
      </c>
      <c r="J56" s="20">
        <f t="shared" si="39"/>
        <v>7.6994000000000007</v>
      </c>
      <c r="K56" s="20">
        <f t="shared" ref="K56" si="88">AVERAGE(J52:J60)</f>
        <v>7.6289888888888902</v>
      </c>
      <c r="L56" s="40">
        <f t="shared" ref="L56" si="89">J56-K56</f>
        <v>7.0411111111110536E-2</v>
      </c>
      <c r="M56" s="21"/>
      <c r="N56" s="27">
        <f t="shared" si="28"/>
        <v>0.91072537264758957</v>
      </c>
      <c r="O56" s="53">
        <f t="shared" si="29"/>
        <v>-5.3249999999999999E-3</v>
      </c>
      <c r="AG56" s="58">
        <f t="shared" si="49"/>
        <v>2006.6321009999988</v>
      </c>
      <c r="AH56" s="20">
        <f t="shared" si="50"/>
        <v>-51.290000000000028</v>
      </c>
      <c r="AI56" s="60">
        <f t="shared" si="51"/>
        <v>6.9885986412737688E-2</v>
      </c>
      <c r="AJ56" s="60">
        <f t="shared" ref="AJ56:AK56" si="90">1.3*AK56</f>
        <v>3.7180000000000004E-3</v>
      </c>
      <c r="AK56" s="60">
        <f t="shared" si="90"/>
        <v>2.8600000000000001E-3</v>
      </c>
      <c r="AL56" s="60">
        <f t="shared" si="53"/>
        <v>2.2000000000000001E-3</v>
      </c>
      <c r="AN56" s="60">
        <f t="shared" si="54"/>
        <v>6.6000000000000003E-2</v>
      </c>
    </row>
    <row r="57" spans="8:40">
      <c r="H57" s="20">
        <f t="shared" si="9"/>
        <v>2007.0539572660271</v>
      </c>
      <c r="I57" s="20">
        <f t="shared" si="10"/>
        <v>2007.0583229198439</v>
      </c>
      <c r="J57" s="20">
        <f t="shared" si="39"/>
        <v>8.2534999999999989</v>
      </c>
      <c r="K57" s="20"/>
      <c r="L57" s="20"/>
      <c r="M57" s="21"/>
      <c r="N57" s="27">
        <f t="shared" si="28"/>
        <v>0.96313540558314781</v>
      </c>
      <c r="O57" s="53">
        <f t="shared" si="29"/>
        <v>-5.3249999999999999E-3</v>
      </c>
      <c r="AG57" s="58">
        <f t="shared" si="49"/>
        <v>2006.6331009999988</v>
      </c>
      <c r="AH57" s="20">
        <f t="shared" si="50"/>
        <v>-50.925000000000026</v>
      </c>
      <c r="AI57" s="60">
        <f t="shared" si="51"/>
        <v>6.9904215300578512E-2</v>
      </c>
      <c r="AJ57" s="60">
        <f t="shared" ref="AJ57:AK57" si="91">1.3*AK57</f>
        <v>3.7180000000000004E-3</v>
      </c>
      <c r="AK57" s="60">
        <f t="shared" si="91"/>
        <v>2.8600000000000001E-3</v>
      </c>
      <c r="AL57" s="60">
        <f t="shared" si="53"/>
        <v>2.2000000000000001E-3</v>
      </c>
      <c r="AN57" s="60">
        <f t="shared" si="54"/>
        <v>6.6000000000000003E-2</v>
      </c>
    </row>
    <row r="58" spans="8:40">
      <c r="H58" s="20">
        <f t="shared" si="9"/>
        <v>2007.0626885736606</v>
      </c>
      <c r="I58" s="20">
        <f t="shared" si="10"/>
        <v>2007.0670542274775</v>
      </c>
      <c r="J58" s="20">
        <f t="shared" si="39"/>
        <v>7.6617000000000006</v>
      </c>
      <c r="K58" s="20"/>
      <c r="L58" s="20"/>
      <c r="M58" s="21"/>
      <c r="N58" s="27">
        <f t="shared" si="28"/>
        <v>0.56488367819203444</v>
      </c>
      <c r="O58" s="53">
        <f t="shared" si="29"/>
        <v>-5.3249999999999999E-3</v>
      </c>
      <c r="AG58" s="58">
        <f t="shared" si="49"/>
        <v>2006.6341009999987</v>
      </c>
      <c r="AH58" s="20">
        <f t="shared" si="50"/>
        <v>-50.560000000000024</v>
      </c>
      <c r="AI58" s="60">
        <f t="shared" si="51"/>
        <v>6.9823920362556927E-2</v>
      </c>
      <c r="AJ58" s="60">
        <f t="shared" ref="AJ58:AK58" si="92">1.3*AK58</f>
        <v>3.7180000000000004E-3</v>
      </c>
      <c r="AK58" s="60">
        <f t="shared" si="92"/>
        <v>2.8600000000000001E-3</v>
      </c>
      <c r="AL58" s="60">
        <f t="shared" si="53"/>
        <v>2.2000000000000001E-3</v>
      </c>
      <c r="AN58" s="60">
        <f t="shared" si="54"/>
        <v>6.6000000000000003E-2</v>
      </c>
    </row>
    <row r="59" spans="8:40">
      <c r="H59" s="20">
        <f t="shared" si="9"/>
        <v>2007.0714198812941</v>
      </c>
      <c r="I59" s="20">
        <f t="shared" si="10"/>
        <v>2007.075785535111</v>
      </c>
      <c r="J59" s="20">
        <f t="shared" si="39"/>
        <v>7.3975</v>
      </c>
      <c r="K59" s="20"/>
      <c r="L59" s="20"/>
      <c r="M59" s="21"/>
      <c r="N59" s="27">
        <f t="shared" si="28"/>
        <v>-9.7683400205921422E-2</v>
      </c>
      <c r="O59" s="53">
        <f t="shared" si="29"/>
        <v>-5.3249999999999999E-3</v>
      </c>
      <c r="AG59" s="58">
        <f t="shared" si="49"/>
        <v>2006.6351009999987</v>
      </c>
      <c r="AH59" s="20">
        <f t="shared" si="50"/>
        <v>-50.195000000000022</v>
      </c>
      <c r="AI59" s="60">
        <f t="shared" si="51"/>
        <v>6.9664127871865655E-2</v>
      </c>
      <c r="AJ59" s="60">
        <f t="shared" ref="AJ59:AK59" si="93">1.3*AK59</f>
        <v>3.7180000000000004E-3</v>
      </c>
      <c r="AK59" s="60">
        <f t="shared" si="93"/>
        <v>2.8600000000000001E-3</v>
      </c>
      <c r="AL59" s="60">
        <f t="shared" si="53"/>
        <v>2.2000000000000001E-3</v>
      </c>
      <c r="AN59" s="60">
        <f t="shared" si="54"/>
        <v>6.6000000000000003E-2</v>
      </c>
    </row>
    <row r="60" spans="8:40">
      <c r="H60" s="20">
        <f t="shared" si="9"/>
        <v>2007.0801511889276</v>
      </c>
      <c r="I60" s="20">
        <f t="shared" si="10"/>
        <v>2007.0845168427445</v>
      </c>
      <c r="J60" s="20">
        <f t="shared" si="39"/>
        <v>7.692400000000001</v>
      </c>
      <c r="K60" s="20"/>
      <c r="L60" s="20"/>
      <c r="M60" s="21"/>
      <c r="N60" s="27">
        <f t="shared" si="28"/>
        <v>-0.71454333001788517</v>
      </c>
      <c r="O60" s="53">
        <f t="shared" si="29"/>
        <v>-5.3249999999999999E-3</v>
      </c>
      <c r="AG60" s="58">
        <f t="shared" si="49"/>
        <v>2006.6361009999987</v>
      </c>
      <c r="AH60" s="20">
        <f t="shared" si="50"/>
        <v>-49.83000000000002</v>
      </c>
      <c r="AI60" s="60">
        <f t="shared" si="51"/>
        <v>6.9448509536341671E-2</v>
      </c>
      <c r="AJ60" s="60">
        <f t="shared" ref="AJ60:AK60" si="94">1.3*AK60</f>
        <v>3.7180000000000004E-3</v>
      </c>
      <c r="AK60" s="60">
        <f t="shared" si="94"/>
        <v>2.8600000000000001E-3</v>
      </c>
      <c r="AL60" s="60">
        <f t="shared" si="53"/>
        <v>2.2000000000000001E-3</v>
      </c>
      <c r="AN60" s="60">
        <f t="shared" si="54"/>
        <v>6.6000000000000003E-2</v>
      </c>
    </row>
    <row r="61" spans="8:40">
      <c r="H61" s="20">
        <f t="shared" si="9"/>
        <v>2007.0888824965612</v>
      </c>
      <c r="I61" s="20">
        <f t="shared" si="10"/>
        <v>2007.093248150378</v>
      </c>
      <c r="J61" s="20"/>
      <c r="N61" s="27">
        <f t="shared" si="28"/>
        <v>-0.99706049445234757</v>
      </c>
      <c r="O61" s="53">
        <f t="shared" si="29"/>
        <v>-5.3249999999999999E-3</v>
      </c>
      <c r="AG61" s="58">
        <f t="shared" si="49"/>
        <v>2006.6371009999987</v>
      </c>
      <c r="AH61" s="20">
        <f t="shared" si="50"/>
        <v>-49.465000000000018</v>
      </c>
      <c r="AI61" s="60">
        <f t="shared" si="51"/>
        <v>6.9203951861288956E-2</v>
      </c>
      <c r="AJ61" s="60">
        <f t="shared" ref="AJ61:AK61" si="95">1.3*AK61</f>
        <v>3.7180000000000004E-3</v>
      </c>
      <c r="AK61" s="60">
        <f t="shared" si="95"/>
        <v>2.8600000000000001E-3</v>
      </c>
      <c r="AL61" s="60">
        <f t="shared" si="53"/>
        <v>2.2000000000000001E-3</v>
      </c>
      <c r="AN61" s="60">
        <f t="shared" si="54"/>
        <v>6.6000000000000003E-2</v>
      </c>
    </row>
    <row r="62" spans="8:40">
      <c r="H62" s="20">
        <f t="shared" si="9"/>
        <v>2007.0976138041947</v>
      </c>
      <c r="I62" s="20">
        <f t="shared" si="10"/>
        <v>2007.1019794580116</v>
      </c>
      <c r="N62" s="27">
        <f t="shared" si="28"/>
        <v>-0.81304197244299448</v>
      </c>
      <c r="O62" s="53">
        <f t="shared" si="29"/>
        <v>-5.3249999999999999E-3</v>
      </c>
      <c r="AG62" s="58">
        <f t="shared" si="49"/>
        <v>2006.6381009999986</v>
      </c>
      <c r="AH62" s="20">
        <f t="shared" si="50"/>
        <v>-49.100000000000016</v>
      </c>
      <c r="AI62" s="60">
        <f t="shared" si="51"/>
        <v>6.895894059588277E-2</v>
      </c>
      <c r="AJ62" s="60">
        <f t="shared" ref="AJ62:AK62" si="96">1.3*AK62</f>
        <v>3.7180000000000004E-3</v>
      </c>
      <c r="AK62" s="60">
        <f t="shared" si="96"/>
        <v>2.8600000000000001E-3</v>
      </c>
      <c r="AL62" s="60">
        <f t="shared" si="53"/>
        <v>2.2000000000000001E-3</v>
      </c>
      <c r="AN62" s="60">
        <f t="shared" si="54"/>
        <v>6.6000000000000003E-2</v>
      </c>
    </row>
    <row r="63" spans="8:40">
      <c r="H63" s="20">
        <f t="shared" si="9"/>
        <v>2007.1063451118282</v>
      </c>
      <c r="I63" s="20">
        <f t="shared" si="10"/>
        <v>2007.1107107656451</v>
      </c>
      <c r="N63" s="27">
        <f t="shared" si="28"/>
        <v>-0.24859207557541835</v>
      </c>
      <c r="O63" s="53">
        <f t="shared" si="29"/>
        <v>-5.3249999999999999E-3</v>
      </c>
      <c r="AG63" s="58">
        <f t="shared" si="49"/>
        <v>2006.6391009999986</v>
      </c>
      <c r="AH63" s="20">
        <f t="shared" si="50"/>
        <v>-48.735000000000014</v>
      </c>
      <c r="AI63" s="60">
        <f t="shared" si="51"/>
        <v>6.8741853248100282E-2</v>
      </c>
      <c r="AJ63" s="60">
        <f t="shared" ref="AJ63:AK63" si="97">1.3*AK63</f>
        <v>3.7180000000000004E-3</v>
      </c>
      <c r="AK63" s="60">
        <f t="shared" si="97"/>
        <v>2.8600000000000001E-3</v>
      </c>
      <c r="AL63" s="60">
        <f t="shared" si="53"/>
        <v>2.2000000000000001E-3</v>
      </c>
      <c r="AN63" s="60">
        <f t="shared" si="54"/>
        <v>6.6000000000000003E-2</v>
      </c>
    </row>
    <row r="64" spans="8:40">
      <c r="H64" s="20">
        <f t="shared" si="9"/>
        <v>2007.1150764194617</v>
      </c>
      <c r="I64" s="20">
        <f t="shared" si="10"/>
        <v>2007.1194420732786</v>
      </c>
      <c r="N64" s="27">
        <f t="shared" si="28"/>
        <v>0.43217681624629573</v>
      </c>
      <c r="O64" s="53">
        <f t="shared" si="29"/>
        <v>-5.3249999999999999E-3</v>
      </c>
      <c r="AG64" s="58">
        <f t="shared" si="49"/>
        <v>2006.6401009999986</v>
      </c>
      <c r="AH64" s="20">
        <f t="shared" si="50"/>
        <v>-48.370000000000012</v>
      </c>
      <c r="AI64" s="60">
        <f t="shared" si="51"/>
        <v>6.8579257920170889E-2</v>
      </c>
      <c r="AJ64" s="60">
        <f t="shared" ref="AJ64:AK64" si="98">1.3*AK64</f>
        <v>3.7180000000000004E-3</v>
      </c>
      <c r="AK64" s="60">
        <f t="shared" si="98"/>
        <v>2.8600000000000001E-3</v>
      </c>
      <c r="AL64" s="60">
        <f t="shared" si="53"/>
        <v>2.2000000000000001E-3</v>
      </c>
      <c r="AN64" s="60">
        <f t="shared" si="54"/>
        <v>6.6000000000000003E-2</v>
      </c>
    </row>
    <row r="65" spans="8:40">
      <c r="H65" s="20">
        <f t="shared" si="9"/>
        <v>2007.1238077270953</v>
      </c>
      <c r="I65" s="20">
        <f t="shared" si="10"/>
        <v>2007.1281733809121</v>
      </c>
      <c r="N65" s="27">
        <f t="shared" si="28"/>
        <v>0.9107253726375325</v>
      </c>
      <c r="O65" s="53">
        <f t="shared" si="29"/>
        <v>-5.3249999999999999E-3</v>
      </c>
      <c r="AG65" s="58">
        <f t="shared" si="49"/>
        <v>2006.6411009999986</v>
      </c>
      <c r="AH65" s="20">
        <f t="shared" si="50"/>
        <v>-48.00500000000001</v>
      </c>
      <c r="AI65" s="60">
        <f t="shared" si="51"/>
        <v>6.8494316354343457E-2</v>
      </c>
      <c r="AJ65" s="60">
        <f t="shared" ref="AJ65:AK65" si="99">1.3*AK65</f>
        <v>3.7180000000000004E-3</v>
      </c>
      <c r="AK65" s="60">
        <f t="shared" si="99"/>
        <v>2.8600000000000001E-3</v>
      </c>
      <c r="AL65" s="60">
        <f t="shared" si="53"/>
        <v>2.2000000000000001E-3</v>
      </c>
      <c r="AN65" s="60">
        <f t="shared" si="54"/>
        <v>6.6000000000000003E-2</v>
      </c>
    </row>
    <row r="66" spans="8:40">
      <c r="AG66" s="58">
        <f t="shared" si="49"/>
        <v>2006.6421009999985</v>
      </c>
      <c r="AH66" s="20">
        <f t="shared" si="50"/>
        <v>-47.640000000000008</v>
      </c>
      <c r="AI66" s="60">
        <f t="shared" si="51"/>
        <v>6.8505383108084322E-2</v>
      </c>
      <c r="AJ66" s="60">
        <f t="shared" ref="AJ66:AK66" si="100">1.3*AK66</f>
        <v>3.7180000000000004E-3</v>
      </c>
      <c r="AK66" s="60">
        <f t="shared" si="100"/>
        <v>2.8600000000000001E-3</v>
      </c>
      <c r="AL66" s="60">
        <f t="shared" si="53"/>
        <v>2.2000000000000001E-3</v>
      </c>
      <c r="AN66" s="60">
        <f t="shared" si="54"/>
        <v>6.6000000000000003E-2</v>
      </c>
    </row>
    <row r="67" spans="8:40">
      <c r="AG67" s="58">
        <f t="shared" si="49"/>
        <v>2006.6431009999985</v>
      </c>
      <c r="AH67" s="20">
        <f t="shared" si="50"/>
        <v>-47.275000000000006</v>
      </c>
      <c r="AI67" s="60">
        <f t="shared" si="51"/>
        <v>6.8624881540501406E-2</v>
      </c>
      <c r="AJ67" s="60">
        <f t="shared" ref="AJ67:AK67" si="101">1.3*AK67</f>
        <v>3.7180000000000004E-3</v>
      </c>
      <c r="AK67" s="60">
        <f t="shared" si="101"/>
        <v>2.8600000000000001E-3</v>
      </c>
      <c r="AL67" s="60">
        <f t="shared" si="53"/>
        <v>2.2000000000000001E-3</v>
      </c>
      <c r="AN67" s="60">
        <f t="shared" si="54"/>
        <v>6.6000000000000003E-2</v>
      </c>
    </row>
    <row r="68" spans="8:40">
      <c r="AG68" s="58">
        <f t="shared" si="49"/>
        <v>2006.6441009999985</v>
      </c>
      <c r="AH68" s="20">
        <f t="shared" si="50"/>
        <v>-46.910000000000004</v>
      </c>
      <c r="AI68" s="60">
        <f t="shared" si="51"/>
        <v>6.8858521431456376E-2</v>
      </c>
      <c r="AJ68" s="60">
        <f t="shared" ref="AJ68:AK68" si="102">1.3*AK68</f>
        <v>3.7180000000000004E-3</v>
      </c>
      <c r="AK68" s="60">
        <f t="shared" si="102"/>
        <v>2.8600000000000001E-3</v>
      </c>
      <c r="AL68" s="60">
        <f t="shared" si="53"/>
        <v>2.2000000000000001E-3</v>
      </c>
      <c r="AN68" s="60">
        <f t="shared" si="54"/>
        <v>6.6000000000000003E-2</v>
      </c>
    </row>
    <row r="69" spans="8:40">
      <c r="AG69" s="58">
        <f t="shared" si="49"/>
        <v>2006.6451009999985</v>
      </c>
      <c r="AH69" s="20">
        <f t="shared" si="50"/>
        <v>-46.545000000000002</v>
      </c>
      <c r="AI69" s="60">
        <f t="shared" si="51"/>
        <v>6.920490347965727E-2</v>
      </c>
      <c r="AJ69" s="60">
        <f t="shared" ref="AJ69:AK69" si="103">1.3*AK69</f>
        <v>3.7180000000000004E-3</v>
      </c>
      <c r="AK69" s="60">
        <f t="shared" si="103"/>
        <v>2.8600000000000001E-3</v>
      </c>
      <c r="AL69" s="60">
        <f t="shared" si="53"/>
        <v>2.2000000000000001E-3</v>
      </c>
      <c r="AN69" s="60">
        <f t="shared" si="54"/>
        <v>6.6000000000000003E-2</v>
      </c>
    </row>
    <row r="70" spans="8:40">
      <c r="AG70" s="58">
        <f t="shared" si="49"/>
        <v>2006.6461009999985</v>
      </c>
      <c r="AH70" s="20">
        <f t="shared" si="50"/>
        <v>-46.18</v>
      </c>
      <c r="AI70" s="60">
        <f t="shared" si="51"/>
        <v>6.965553375709857E-2</v>
      </c>
      <c r="AJ70" s="60">
        <f t="shared" ref="AJ70:AK70" si="104">1.3*AK70</f>
        <v>3.7180000000000004E-3</v>
      </c>
      <c r="AK70" s="60">
        <f t="shared" si="104"/>
        <v>2.8600000000000001E-3</v>
      </c>
      <c r="AL70" s="60">
        <f t="shared" si="53"/>
        <v>2.2000000000000001E-3</v>
      </c>
      <c r="AN70" s="60">
        <f t="shared" si="54"/>
        <v>6.6000000000000003E-2</v>
      </c>
    </row>
    <row r="71" spans="8:40">
      <c r="AG71" s="58">
        <f t="shared" si="49"/>
        <v>2006.6471009999984</v>
      </c>
      <c r="AH71" s="20">
        <f t="shared" si="50"/>
        <v>-45.814999999999998</v>
      </c>
      <c r="AI71" s="60">
        <f t="shared" si="51"/>
        <v>7.0195247704060867E-2</v>
      </c>
      <c r="AJ71" s="60">
        <f t="shared" ref="AJ71:AK71" si="105">1.3*AK71</f>
        <v>3.7180000000000004E-3</v>
      </c>
      <c r="AK71" s="60">
        <f t="shared" si="105"/>
        <v>2.8600000000000001E-3</v>
      </c>
      <c r="AL71" s="60">
        <f t="shared" si="53"/>
        <v>2.2000000000000001E-3</v>
      </c>
      <c r="AN71" s="60">
        <f t="shared" si="54"/>
        <v>6.6000000000000003E-2</v>
      </c>
    </row>
    <row r="72" spans="8:40">
      <c r="AG72" s="58">
        <f t="shared" si="49"/>
        <v>2006.6481009999984</v>
      </c>
      <c r="AH72" s="20">
        <f t="shared" si="50"/>
        <v>-45.449999999999996</v>
      </c>
      <c r="AI72" s="60">
        <f t="shared" si="51"/>
        <v>7.0803019776911266E-2</v>
      </c>
      <c r="AJ72" s="60">
        <f t="shared" ref="AJ72:AK72" si="106">1.3*AK72</f>
        <v>3.7180000000000004E-3</v>
      </c>
      <c r="AK72" s="60">
        <f t="shared" si="106"/>
        <v>2.8600000000000001E-3</v>
      </c>
      <c r="AL72" s="60">
        <f t="shared" si="53"/>
        <v>2.2000000000000001E-3</v>
      </c>
      <c r="AN72" s="60">
        <f t="shared" si="54"/>
        <v>6.6000000000000003E-2</v>
      </c>
    </row>
    <row r="73" spans="8:40">
      <c r="AG73" s="58">
        <f t="shared" si="49"/>
        <v>2006.6491009999984</v>
      </c>
      <c r="AH73" s="20">
        <f t="shared" si="50"/>
        <v>-45.084999999999994</v>
      </c>
      <c r="AI73" s="60">
        <f t="shared" si="51"/>
        <v>7.1453112754352274E-2</v>
      </c>
      <c r="AJ73" s="60">
        <f t="shared" ref="AJ73:AK73" si="107">1.3*AK73</f>
        <v>3.7180000000000004E-3</v>
      </c>
      <c r="AK73" s="60">
        <f t="shared" si="107"/>
        <v>2.8600000000000001E-3</v>
      </c>
      <c r="AL73" s="60">
        <f t="shared" si="53"/>
        <v>2.2000000000000001E-3</v>
      </c>
      <c r="AN73" s="60">
        <f t="shared" si="54"/>
        <v>6.6000000000000003E-2</v>
      </c>
    </row>
    <row r="74" spans="8:40">
      <c r="AG74" s="58">
        <f t="shared" si="49"/>
        <v>2006.6501009999984</v>
      </c>
      <c r="AH74" s="20">
        <f t="shared" si="50"/>
        <v>-44.719999999999992</v>
      </c>
      <c r="AI74" s="60">
        <f t="shared" si="51"/>
        <v>7.2116501232642946E-2</v>
      </c>
      <c r="AJ74" s="60">
        <f t="shared" ref="AJ74:AK74" si="108">1.3*AK74</f>
        <v>3.7180000000000004E-3</v>
      </c>
      <c r="AK74" s="60">
        <f t="shared" si="108"/>
        <v>2.8600000000000001E-3</v>
      </c>
      <c r="AL74" s="60">
        <f t="shared" si="53"/>
        <v>2.2000000000000001E-3</v>
      </c>
      <c r="AN74" s="60">
        <f t="shared" si="54"/>
        <v>6.6000000000000003E-2</v>
      </c>
    </row>
    <row r="75" spans="8:40">
      <c r="AG75" s="58">
        <f t="shared" si="49"/>
        <v>2006.6511009999983</v>
      </c>
      <c r="AH75" s="20">
        <f t="shared" si="50"/>
        <v>-44.35499999999999</v>
      </c>
      <c r="AI75" s="60">
        <f t="shared" si="51"/>
        <v>7.2762488111931312E-2</v>
      </c>
      <c r="AJ75" s="60">
        <f t="shared" ref="AJ75:AK75" si="109">1.3*AK75</f>
        <v>3.7180000000000004E-3</v>
      </c>
      <c r="AK75" s="60">
        <f t="shared" si="109"/>
        <v>2.8600000000000001E-3</v>
      </c>
      <c r="AL75" s="60">
        <f t="shared" si="53"/>
        <v>2.2000000000000001E-3</v>
      </c>
      <c r="AN75" s="60">
        <f t="shared" si="54"/>
        <v>6.6000000000000003E-2</v>
      </c>
    </row>
    <row r="76" spans="8:40">
      <c r="AG76" s="58">
        <f t="shared" si="49"/>
        <v>2006.6521009999983</v>
      </c>
      <c r="AH76" s="20">
        <f t="shared" si="50"/>
        <v>-43.989999999999988</v>
      </c>
      <c r="AI76" s="60">
        <f t="shared" si="51"/>
        <v>7.3360421795145458E-2</v>
      </c>
      <c r="AJ76" s="60">
        <f t="shared" ref="AJ76:AK76" si="110">1.3*AK76</f>
        <v>3.7180000000000004E-3</v>
      </c>
      <c r="AK76" s="60">
        <f t="shared" si="110"/>
        <v>2.8600000000000001E-3</v>
      </c>
      <c r="AL76" s="60">
        <f t="shared" si="53"/>
        <v>2.2000000000000001E-3</v>
      </c>
      <c r="AN76" s="60">
        <f t="shared" si="54"/>
        <v>6.6000000000000003E-2</v>
      </c>
    </row>
    <row r="77" spans="8:40">
      <c r="AG77" s="58">
        <f t="shared" si="49"/>
        <v>2006.6531009999983</v>
      </c>
      <c r="AH77" s="20">
        <f t="shared" si="50"/>
        <v>-43.624999999999986</v>
      </c>
      <c r="AI77" s="60">
        <f t="shared" si="51"/>
        <v>7.3881416022492999E-2</v>
      </c>
      <c r="AJ77" s="60">
        <f t="shared" ref="AJ77:AK77" si="111">1.3*AK77</f>
        <v>3.7180000000000004E-3</v>
      </c>
      <c r="AK77" s="60">
        <f t="shared" si="111"/>
        <v>2.8600000000000001E-3</v>
      </c>
      <c r="AL77" s="60">
        <f t="shared" si="53"/>
        <v>2.2000000000000001E-3</v>
      </c>
      <c r="AN77" s="60">
        <f t="shared" si="54"/>
        <v>6.6000000000000003E-2</v>
      </c>
    </row>
    <row r="78" spans="8:40">
      <c r="AG78" s="58">
        <f t="shared" si="49"/>
        <v>2006.6541009999983</v>
      </c>
      <c r="AH78" s="20">
        <f t="shared" si="50"/>
        <v>-43.259999999999984</v>
      </c>
      <c r="AI78" s="60">
        <f t="shared" si="51"/>
        <v>7.429997408077936E-2</v>
      </c>
      <c r="AJ78" s="60">
        <f t="shared" ref="AJ78:AK78" si="112">1.3*AK78</f>
        <v>3.7180000000000004E-3</v>
      </c>
      <c r="AK78" s="60">
        <f t="shared" si="112"/>
        <v>2.8600000000000001E-3</v>
      </c>
      <c r="AL78" s="60">
        <f t="shared" si="53"/>
        <v>2.2000000000000001E-3</v>
      </c>
      <c r="AN78" s="60">
        <f t="shared" si="54"/>
        <v>6.6000000000000003E-2</v>
      </c>
    </row>
    <row r="79" spans="8:40">
      <c r="AG79" s="58">
        <f t="shared" si="49"/>
        <v>2006.6551009999982</v>
      </c>
      <c r="AH79" s="20">
        <f t="shared" si="50"/>
        <v>-42.894999999999982</v>
      </c>
      <c r="AI79" s="60">
        <f t="shared" si="51"/>
        <v>7.4595424568281124E-2</v>
      </c>
      <c r="AJ79" s="60">
        <f t="shared" ref="AJ79:AK79" si="113">1.3*AK79</f>
        <v>3.7180000000000004E-3</v>
      </c>
      <c r="AK79" s="60">
        <f t="shared" si="113"/>
        <v>2.8600000000000001E-3</v>
      </c>
      <c r="AL79" s="60">
        <f t="shared" si="53"/>
        <v>2.2000000000000001E-3</v>
      </c>
      <c r="AN79" s="60">
        <f t="shared" si="54"/>
        <v>6.6000000000000003E-2</v>
      </c>
    </row>
    <row r="80" spans="8:40">
      <c r="AG80" s="58">
        <f t="shared" si="49"/>
        <v>2006.6561009999982</v>
      </c>
      <c r="AH80" s="20">
        <f t="shared" si="50"/>
        <v>-42.52999999999998</v>
      </c>
      <c r="AI80" s="60">
        <f t="shared" si="51"/>
        <v>7.4753086651275641E-2</v>
      </c>
      <c r="AJ80" s="60">
        <f t="shared" ref="AJ80:AK80" si="114">1.3*AK80</f>
        <v>3.7180000000000004E-3</v>
      </c>
      <c r="AK80" s="60">
        <f t="shared" si="114"/>
        <v>2.8600000000000001E-3</v>
      </c>
      <c r="AL80" s="60">
        <f t="shared" si="53"/>
        <v>2.2000000000000001E-3</v>
      </c>
      <c r="AN80" s="60">
        <f t="shared" si="54"/>
        <v>6.6000000000000003E-2</v>
      </c>
    </row>
    <row r="81" spans="33:40">
      <c r="AG81" s="58">
        <f t="shared" si="49"/>
        <v>2006.6571009999982</v>
      </c>
      <c r="AH81" s="20">
        <f t="shared" si="50"/>
        <v>-42.164999999999978</v>
      </c>
      <c r="AI81" s="60">
        <f t="shared" si="51"/>
        <v>7.476509820202619E-2</v>
      </c>
      <c r="AJ81" s="60">
        <f t="shared" ref="AJ81:AK81" si="115">1.3*AK81</f>
        <v>3.7180000000000004E-3</v>
      </c>
      <c r="AK81" s="60">
        <f t="shared" si="115"/>
        <v>2.8600000000000001E-3</v>
      </c>
      <c r="AL81" s="60">
        <f t="shared" si="53"/>
        <v>2.2000000000000001E-3</v>
      </c>
      <c r="AN81" s="60">
        <f t="shared" si="54"/>
        <v>6.6000000000000003E-2</v>
      </c>
    </row>
    <row r="82" spans="33:40">
      <c r="AG82" s="58">
        <f t="shared" si="49"/>
        <v>2006.6581009999982</v>
      </c>
      <c r="AH82" s="20">
        <f t="shared" si="50"/>
        <v>-41.799999999999976</v>
      </c>
      <c r="AI82" s="60">
        <f t="shared" si="51"/>
        <v>7.4630859475262892E-2</v>
      </c>
      <c r="AJ82" s="60">
        <f t="shared" ref="AJ82:AK82" si="116">1.3*AK82</f>
        <v>3.7180000000000004E-3</v>
      </c>
      <c r="AK82" s="60">
        <f t="shared" si="116"/>
        <v>2.8600000000000001E-3</v>
      </c>
      <c r="AL82" s="60">
        <f t="shared" si="53"/>
        <v>2.2000000000000001E-3</v>
      </c>
      <c r="AN82" s="60">
        <f t="shared" si="54"/>
        <v>6.6000000000000003E-2</v>
      </c>
    </row>
    <row r="83" spans="33:40">
      <c r="AG83" s="58">
        <f t="shared" si="49"/>
        <v>2006.6591009999981</v>
      </c>
      <c r="AH83" s="20">
        <f t="shared" si="50"/>
        <v>-41.434999999999974</v>
      </c>
      <c r="AI83" s="60">
        <f t="shared" si="51"/>
        <v>7.4357066957935397E-2</v>
      </c>
      <c r="AJ83" s="60">
        <f t="shared" ref="AJ83:AK83" si="117">1.3*AK83</f>
        <v>3.7180000000000004E-3</v>
      </c>
      <c r="AK83" s="60">
        <f t="shared" si="117"/>
        <v>2.8600000000000001E-3</v>
      </c>
      <c r="AL83" s="60">
        <f t="shared" si="53"/>
        <v>2.2000000000000001E-3</v>
      </c>
      <c r="AN83" s="60">
        <f t="shared" si="54"/>
        <v>6.6000000000000003E-2</v>
      </c>
    </row>
    <row r="84" spans="33:40">
      <c r="AG84" s="58">
        <f t="shared" si="49"/>
        <v>2006.6601009999981</v>
      </c>
      <c r="AH84" s="20">
        <f t="shared" si="50"/>
        <v>-41.069999999999972</v>
      </c>
      <c r="AI84" s="60">
        <f t="shared" si="51"/>
        <v>7.3957335457002824E-2</v>
      </c>
      <c r="AJ84" s="60">
        <f t="shared" ref="AJ84:AK84" si="118">1.3*AK84</f>
        <v>3.7180000000000004E-3</v>
      </c>
      <c r="AK84" s="60">
        <f t="shared" si="118"/>
        <v>2.8600000000000001E-3</v>
      </c>
      <c r="AL84" s="60">
        <f t="shared" si="53"/>
        <v>2.2000000000000001E-3</v>
      </c>
      <c r="AN84" s="60">
        <f t="shared" si="54"/>
        <v>6.6000000000000003E-2</v>
      </c>
    </row>
    <row r="85" spans="33:40">
      <c r="AG85" s="58">
        <f t="shared" si="49"/>
        <v>2006.6611009999981</v>
      </c>
      <c r="AH85" s="20">
        <f t="shared" si="50"/>
        <v>-40.70499999999997</v>
      </c>
      <c r="AI85" s="60">
        <f t="shared" si="51"/>
        <v>7.3451430030797765E-2</v>
      </c>
      <c r="AJ85" s="60">
        <f t="shared" ref="AJ85:AK85" si="119">1.3*AK85</f>
        <v>3.7180000000000004E-3</v>
      </c>
      <c r="AK85" s="60">
        <f t="shared" si="119"/>
        <v>2.8600000000000001E-3</v>
      </c>
      <c r="AL85" s="60">
        <f t="shared" si="53"/>
        <v>2.2000000000000001E-3</v>
      </c>
      <c r="AN85" s="60">
        <f t="shared" si="54"/>
        <v>6.6000000000000003E-2</v>
      </c>
    </row>
    <row r="86" spans="33:40">
      <c r="AG86" s="58">
        <f t="shared" si="49"/>
        <v>2006.6621009999981</v>
      </c>
      <c r="AH86" s="20">
        <f t="shared" si="50"/>
        <v>-40.339999999999968</v>
      </c>
      <c r="AI86" s="60">
        <f t="shared" si="51"/>
        <v>7.2864151673290994E-2</v>
      </c>
      <c r="AJ86" s="60">
        <f t="shared" ref="AJ86:AK86" si="120">1.3*AK86</f>
        <v>3.7180000000000004E-3</v>
      </c>
      <c r="AK86" s="60">
        <f t="shared" si="120"/>
        <v>2.8600000000000001E-3</v>
      </c>
      <c r="AL86" s="60">
        <f t="shared" si="53"/>
        <v>2.2000000000000001E-3</v>
      </c>
      <c r="AN86" s="60">
        <f t="shared" si="54"/>
        <v>6.6000000000000003E-2</v>
      </c>
    </row>
    <row r="87" spans="33:40">
      <c r="AG87" s="58">
        <f t="shared" ref="AG87:AG150" si="121">AG86+0.001</f>
        <v>2006.6631009999981</v>
      </c>
      <c r="AH87" s="20">
        <f t="shared" ref="AH87:AH150" si="122">AH86+(1.825/5)</f>
        <v>-39.974999999999966</v>
      </c>
      <c r="AI87" s="60">
        <f t="shared" ref="AI87:AI150" si="123" xml:space="preserve"> AN87 + AJ87*SIN((2*PI()*(AG87-2000)/0.235745306106089) + 0.083216746) + AK87*SIN((2*PI()*(AG87-2000)/0.0785817687020297) + 3.39124283) + AL87*SIN((2*PI()*(AG87-2000)/0.0261939229006765) + 0.748950468)</f>
        <v>7.2223940450477739E-2</v>
      </c>
      <c r="AJ87" s="60">
        <f t="shared" ref="AJ87:AK87" si="124">1.3*AK87</f>
        <v>3.7180000000000004E-3</v>
      </c>
      <c r="AK87" s="60">
        <f t="shared" si="124"/>
        <v>2.8600000000000001E-3</v>
      </c>
      <c r="AL87" s="60">
        <f t="shared" ref="AL87:AL150" si="125">AL86</f>
        <v>2.2000000000000001E-3</v>
      </c>
      <c r="AN87" s="60">
        <f t="shared" ref="AN87:AN150" si="126">AN86</f>
        <v>6.6000000000000003E-2</v>
      </c>
    </row>
    <row r="88" spans="33:40">
      <c r="AG88" s="58">
        <f t="shared" si="121"/>
        <v>2006.664100999998</v>
      </c>
      <c r="AH88" s="20">
        <f t="shared" si="122"/>
        <v>-39.609999999999964</v>
      </c>
      <c r="AI88" s="60">
        <f t="shared" si="123"/>
        <v>7.1561275931040572E-2</v>
      </c>
      <c r="AJ88" s="60">
        <f t="shared" ref="AJ88:AK88" si="127">1.3*AK88</f>
        <v>3.7180000000000004E-3</v>
      </c>
      <c r="AK88" s="60">
        <f t="shared" si="127"/>
        <v>2.8600000000000001E-3</v>
      </c>
      <c r="AL88" s="60">
        <f t="shared" si="125"/>
        <v>2.2000000000000001E-3</v>
      </c>
      <c r="AN88" s="60">
        <f t="shared" si="126"/>
        <v>6.6000000000000003E-2</v>
      </c>
    </row>
    <row r="89" spans="33:40">
      <c r="AG89" s="58">
        <f t="shared" si="121"/>
        <v>2006.665100999998</v>
      </c>
      <c r="AH89" s="20">
        <f t="shared" si="122"/>
        <v>-39.244999999999962</v>
      </c>
      <c r="AI89" s="60">
        <f t="shared" si="123"/>
        <v>7.0906966325332152E-2</v>
      </c>
      <c r="AJ89" s="60">
        <f t="shared" ref="AJ89:AK89" si="128">1.3*AK89</f>
        <v>3.7180000000000004E-3</v>
      </c>
      <c r="AK89" s="60">
        <f t="shared" si="128"/>
        <v>2.8600000000000001E-3</v>
      </c>
      <c r="AL89" s="60">
        <f t="shared" si="125"/>
        <v>2.2000000000000001E-3</v>
      </c>
      <c r="AN89" s="60">
        <f t="shared" si="126"/>
        <v>6.6000000000000003E-2</v>
      </c>
    </row>
    <row r="90" spans="33:40">
      <c r="AG90" s="58">
        <f t="shared" si="121"/>
        <v>2006.666100999998</v>
      </c>
      <c r="AH90" s="20">
        <f t="shared" si="122"/>
        <v>-38.87999999999996</v>
      </c>
      <c r="AI90" s="60">
        <f t="shared" si="123"/>
        <v>7.0290424085127659E-2</v>
      </c>
      <c r="AJ90" s="60">
        <f t="shared" ref="AJ90:AK90" si="129">1.3*AK90</f>
        <v>3.7180000000000004E-3</v>
      </c>
      <c r="AK90" s="60">
        <f t="shared" si="129"/>
        <v>2.8600000000000001E-3</v>
      </c>
      <c r="AL90" s="60">
        <f t="shared" si="125"/>
        <v>2.2000000000000001E-3</v>
      </c>
      <c r="AN90" s="60">
        <f t="shared" si="126"/>
        <v>6.6000000000000003E-2</v>
      </c>
    </row>
    <row r="91" spans="33:40">
      <c r="AG91" s="58">
        <f t="shared" si="121"/>
        <v>2006.667100999998</v>
      </c>
      <c r="AH91" s="20">
        <f t="shared" si="122"/>
        <v>-38.514999999999958</v>
      </c>
      <c r="AI91" s="60">
        <f t="shared" si="123"/>
        <v>6.9738026458706456E-2</v>
      </c>
      <c r="AJ91" s="60">
        <f t="shared" ref="AJ91:AK91" si="130">1.3*AK91</f>
        <v>3.7180000000000004E-3</v>
      </c>
      <c r="AK91" s="60">
        <f t="shared" si="130"/>
        <v>2.8600000000000001E-3</v>
      </c>
      <c r="AL91" s="60">
        <f t="shared" si="125"/>
        <v>2.2000000000000001E-3</v>
      </c>
      <c r="AN91" s="60">
        <f t="shared" si="126"/>
        <v>6.6000000000000003E-2</v>
      </c>
    </row>
    <row r="92" spans="33:40">
      <c r="AG92" s="58">
        <f t="shared" si="121"/>
        <v>2006.6681009999979</v>
      </c>
      <c r="AH92" s="20">
        <f t="shared" si="122"/>
        <v>-38.149999999999956</v>
      </c>
      <c r="AI92" s="60">
        <f t="shared" si="123"/>
        <v>6.9271654599521879E-2</v>
      </c>
      <c r="AJ92" s="60">
        <f t="shared" ref="AJ92:AK92" si="131">1.3*AK92</f>
        <v>3.7180000000000004E-3</v>
      </c>
      <c r="AK92" s="60">
        <f t="shared" si="131"/>
        <v>2.8600000000000001E-3</v>
      </c>
      <c r="AL92" s="60">
        <f t="shared" si="125"/>
        <v>2.2000000000000001E-3</v>
      </c>
      <c r="AN92" s="60">
        <f t="shared" si="126"/>
        <v>6.6000000000000003E-2</v>
      </c>
    </row>
    <row r="93" spans="33:40">
      <c r="AG93" s="58">
        <f t="shared" si="121"/>
        <v>2006.6691009999979</v>
      </c>
      <c r="AH93" s="20">
        <f t="shared" si="122"/>
        <v>-37.784999999999954</v>
      </c>
      <c r="AI93" s="60">
        <f t="shared" si="123"/>
        <v>6.8907494572371372E-2</v>
      </c>
      <c r="AJ93" s="60">
        <f t="shared" ref="AJ93:AK93" si="132">1.3*AK93</f>
        <v>3.7180000000000004E-3</v>
      </c>
      <c r="AK93" s="60">
        <f t="shared" si="132"/>
        <v>2.8600000000000001E-3</v>
      </c>
      <c r="AL93" s="60">
        <f t="shared" si="125"/>
        <v>2.2000000000000001E-3</v>
      </c>
      <c r="AN93" s="60">
        <f t="shared" si="126"/>
        <v>6.6000000000000003E-2</v>
      </c>
    </row>
    <row r="94" spans="33:40">
      <c r="AG94" s="58">
        <f t="shared" si="121"/>
        <v>2006.6701009999979</v>
      </c>
      <c r="AH94" s="20">
        <f t="shared" si="122"/>
        <v>-37.419999999999952</v>
      </c>
      <c r="AI94" s="60">
        <f t="shared" si="123"/>
        <v>6.8655168576166312E-2</v>
      </c>
      <c r="AJ94" s="60">
        <f t="shared" ref="AJ94:AK94" si="133">1.3*AK94</f>
        <v>3.7180000000000004E-3</v>
      </c>
      <c r="AK94" s="60">
        <f t="shared" si="133"/>
        <v>2.8600000000000001E-3</v>
      </c>
      <c r="AL94" s="60">
        <f t="shared" si="125"/>
        <v>2.2000000000000001E-3</v>
      </c>
      <c r="AN94" s="60">
        <f t="shared" si="126"/>
        <v>6.6000000000000003E-2</v>
      </c>
    </row>
    <row r="95" spans="33:40">
      <c r="AG95" s="58">
        <f t="shared" si="121"/>
        <v>2006.6711009999979</v>
      </c>
      <c r="AH95" s="20">
        <f t="shared" si="122"/>
        <v>-37.05499999999995</v>
      </c>
      <c r="AI95" s="60">
        <f t="shared" si="123"/>
        <v>6.8517245767548918E-2</v>
      </c>
      <c r="AJ95" s="60">
        <f t="shared" ref="AJ95:AK95" si="134">1.3*AK95</f>
        <v>3.7180000000000004E-3</v>
      </c>
      <c r="AK95" s="60">
        <f t="shared" si="134"/>
        <v>2.8600000000000001E-3</v>
      </c>
      <c r="AL95" s="60">
        <f t="shared" si="125"/>
        <v>2.2000000000000001E-3</v>
      </c>
      <c r="AN95" s="60">
        <f t="shared" si="126"/>
        <v>6.6000000000000003E-2</v>
      </c>
    </row>
    <row r="96" spans="33:40">
      <c r="AG96" s="58">
        <f t="shared" si="121"/>
        <v>2006.6721009999978</v>
      </c>
      <c r="AH96" s="20">
        <f t="shared" si="122"/>
        <v>-36.689999999999948</v>
      </c>
      <c r="AI96" s="60">
        <f t="shared" si="123"/>
        <v>6.8489160309167185E-2</v>
      </c>
      <c r="AJ96" s="60">
        <f t="shared" ref="AJ96:AK96" si="135">1.3*AK96</f>
        <v>3.7180000000000004E-3</v>
      </c>
      <c r="AK96" s="60">
        <f t="shared" si="135"/>
        <v>2.8600000000000001E-3</v>
      </c>
      <c r="AL96" s="60">
        <f t="shared" si="125"/>
        <v>2.2000000000000001E-3</v>
      </c>
      <c r="AN96" s="60">
        <f t="shared" si="126"/>
        <v>6.6000000000000003E-2</v>
      </c>
    </row>
    <row r="97" spans="33:40">
      <c r="AG97" s="58">
        <f t="shared" si="121"/>
        <v>2006.6731009999978</v>
      </c>
      <c r="AH97" s="20">
        <f t="shared" si="122"/>
        <v>-36.324999999999946</v>
      </c>
      <c r="AI97" s="60">
        <f t="shared" si="123"/>
        <v>6.8559540926661527E-2</v>
      </c>
      <c r="AJ97" s="60">
        <f t="shared" ref="AJ97:AK97" si="136">1.3*AK97</f>
        <v>3.7180000000000004E-3</v>
      </c>
      <c r="AK97" s="60">
        <f t="shared" si="136"/>
        <v>2.8600000000000001E-3</v>
      </c>
      <c r="AL97" s="60">
        <f t="shared" si="125"/>
        <v>2.2000000000000001E-3</v>
      </c>
      <c r="AN97" s="60">
        <f t="shared" si="126"/>
        <v>6.6000000000000003E-2</v>
      </c>
    </row>
    <row r="98" spans="33:40">
      <c r="AG98" s="58">
        <f t="shared" si="121"/>
        <v>2006.6741009999978</v>
      </c>
      <c r="AH98" s="20">
        <f t="shared" si="122"/>
        <v>-35.959999999999944</v>
      </c>
      <c r="AI98" s="60">
        <f t="shared" si="123"/>
        <v>6.8710932675927996E-2</v>
      </c>
      <c r="AJ98" s="60">
        <f t="shared" ref="AJ98:AK98" si="137">1.3*AK98</f>
        <v>3.7180000000000004E-3</v>
      </c>
      <c r="AK98" s="60">
        <f t="shared" si="137"/>
        <v>2.8600000000000001E-3</v>
      </c>
      <c r="AL98" s="60">
        <f t="shared" si="125"/>
        <v>2.2000000000000001E-3</v>
      </c>
      <c r="AN98" s="60">
        <f t="shared" si="126"/>
        <v>6.6000000000000003E-2</v>
      </c>
    </row>
    <row r="99" spans="33:40">
      <c r="AG99" s="58">
        <f t="shared" si="121"/>
        <v>2006.6751009999978</v>
      </c>
      <c r="AH99" s="20">
        <f t="shared" si="122"/>
        <v>-35.594999999999942</v>
      </c>
      <c r="AI99" s="60">
        <f t="shared" si="123"/>
        <v>6.892086914753881E-2</v>
      </c>
      <c r="AJ99" s="60">
        <f t="shared" ref="AJ99:AK99" si="138">1.3*AK99</f>
        <v>3.7180000000000004E-3</v>
      </c>
      <c r="AK99" s="60">
        <f t="shared" si="138"/>
        <v>2.8600000000000001E-3</v>
      </c>
      <c r="AL99" s="60">
        <f t="shared" si="125"/>
        <v>2.2000000000000001E-3</v>
      </c>
      <c r="AN99" s="60">
        <f t="shared" si="126"/>
        <v>6.6000000000000003E-2</v>
      </c>
    </row>
    <row r="100" spans="33:40">
      <c r="AG100" s="58">
        <f t="shared" si="121"/>
        <v>2006.6761009999977</v>
      </c>
      <c r="AH100" s="20">
        <f t="shared" si="122"/>
        <v>-35.22999999999994</v>
      </c>
      <c r="AI100" s="60">
        <f t="shared" si="123"/>
        <v>6.9163233255427878E-2</v>
      </c>
      <c r="AJ100" s="60">
        <f t="shared" ref="AJ100:AK100" si="139">1.3*AK100</f>
        <v>3.7180000000000004E-3</v>
      </c>
      <c r="AK100" s="60">
        <f t="shared" si="139"/>
        <v>2.8600000000000001E-3</v>
      </c>
      <c r="AL100" s="60">
        <f t="shared" si="125"/>
        <v>2.2000000000000001E-3</v>
      </c>
      <c r="AN100" s="60">
        <f t="shared" si="126"/>
        <v>6.6000000000000003E-2</v>
      </c>
    </row>
    <row r="101" spans="33:40">
      <c r="AG101" s="58">
        <f t="shared" si="121"/>
        <v>2006.6771009999977</v>
      </c>
      <c r="AH101" s="20">
        <f t="shared" si="122"/>
        <v>-34.864999999999938</v>
      </c>
      <c r="AI101" s="60">
        <f t="shared" si="123"/>
        <v>6.9409828221928455E-2</v>
      </c>
      <c r="AJ101" s="60">
        <f t="shared" ref="AJ101:AK101" si="140">1.3*AK101</f>
        <v>3.7180000000000004E-3</v>
      </c>
      <c r="AK101" s="60">
        <f t="shared" si="140"/>
        <v>2.8600000000000001E-3</v>
      </c>
      <c r="AL101" s="60">
        <f t="shared" si="125"/>
        <v>2.2000000000000001E-3</v>
      </c>
      <c r="AN101" s="60">
        <f t="shared" si="126"/>
        <v>6.6000000000000003E-2</v>
      </c>
    </row>
    <row r="102" spans="33:40">
      <c r="AG102" s="58">
        <f t="shared" si="121"/>
        <v>2006.6781009999977</v>
      </c>
      <c r="AH102" s="20">
        <f t="shared" si="122"/>
        <v>-34.499999999999936</v>
      </c>
      <c r="AI102" s="60">
        <f t="shared" si="123"/>
        <v>6.9632068327968102E-2</v>
      </c>
      <c r="AJ102" s="60">
        <f t="shared" ref="AJ102:AK102" si="141">1.3*AK102</f>
        <v>3.7180000000000004E-3</v>
      </c>
      <c r="AK102" s="60">
        <f t="shared" si="141"/>
        <v>2.8600000000000001E-3</v>
      </c>
      <c r="AL102" s="60">
        <f t="shared" si="125"/>
        <v>2.2000000000000001E-3</v>
      </c>
      <c r="AN102" s="60">
        <f t="shared" si="126"/>
        <v>6.6000000000000003E-2</v>
      </c>
    </row>
    <row r="103" spans="33:40">
      <c r="AG103" s="58">
        <f t="shared" si="121"/>
        <v>2006.6791009999977</v>
      </c>
      <c r="AH103" s="20">
        <f t="shared" si="122"/>
        <v>-34.134999999999934</v>
      </c>
      <c r="AI103" s="60">
        <f t="shared" si="123"/>
        <v>6.9802692135311373E-2</v>
      </c>
      <c r="AJ103" s="60">
        <f t="shared" ref="AJ103:AK103" si="142">1.3*AK103</f>
        <v>3.7180000000000004E-3</v>
      </c>
      <c r="AK103" s="60">
        <f t="shared" si="142"/>
        <v>2.8600000000000001E-3</v>
      </c>
      <c r="AL103" s="60">
        <f t="shared" si="125"/>
        <v>2.2000000000000001E-3</v>
      </c>
      <c r="AN103" s="60">
        <f t="shared" si="126"/>
        <v>6.6000000000000003E-2</v>
      </c>
    </row>
    <row r="104" spans="33:40">
      <c r="AG104" s="58">
        <f t="shared" si="121"/>
        <v>2006.6801009999976</v>
      </c>
      <c r="AH104" s="20">
        <f t="shared" si="122"/>
        <v>-33.769999999999932</v>
      </c>
      <c r="AI104" s="60">
        <f t="shared" si="123"/>
        <v>6.9897399600147E-2</v>
      </c>
      <c r="AJ104" s="60">
        <f t="shared" ref="AJ104:AK104" si="143">1.3*AK104</f>
        <v>3.7180000000000004E-3</v>
      </c>
      <c r="AK104" s="60">
        <f t="shared" si="143"/>
        <v>2.8600000000000001E-3</v>
      </c>
      <c r="AL104" s="60">
        <f t="shared" si="125"/>
        <v>2.2000000000000001E-3</v>
      </c>
      <c r="AN104" s="60">
        <f t="shared" si="126"/>
        <v>6.6000000000000003E-2</v>
      </c>
    </row>
    <row r="105" spans="33:40">
      <c r="AG105" s="58">
        <f t="shared" si="121"/>
        <v>2006.6811009999976</v>
      </c>
      <c r="AH105" s="20">
        <f t="shared" si="122"/>
        <v>-33.40499999999993</v>
      </c>
      <c r="AI105" s="60">
        <f t="shared" si="123"/>
        <v>6.9896318857849873E-2</v>
      </c>
      <c r="AJ105" s="60">
        <f t="shared" ref="AJ105:AK105" si="144">1.3*AK105</f>
        <v>3.7180000000000004E-3</v>
      </c>
      <c r="AK105" s="60">
        <f t="shared" si="144"/>
        <v>2.8600000000000001E-3</v>
      </c>
      <c r="AL105" s="60">
        <f t="shared" si="125"/>
        <v>2.2000000000000001E-3</v>
      </c>
      <c r="AN105" s="60">
        <f t="shared" si="126"/>
        <v>6.6000000000000003E-2</v>
      </c>
    </row>
    <row r="106" spans="33:40">
      <c r="AG106" s="58">
        <f t="shared" si="121"/>
        <v>2006.6821009999976</v>
      </c>
      <c r="AH106" s="20">
        <f t="shared" si="122"/>
        <v>-33.039999999999928</v>
      </c>
      <c r="AI106" s="60">
        <f t="shared" si="123"/>
        <v>6.9785218217576675E-2</v>
      </c>
      <c r="AJ106" s="60">
        <f t="shared" ref="AJ106:AK106" si="145">1.3*AK106</f>
        <v>3.7180000000000004E-3</v>
      </c>
      <c r="AK106" s="60">
        <f t="shared" si="145"/>
        <v>2.8600000000000001E-3</v>
      </c>
      <c r="AL106" s="60">
        <f t="shared" si="125"/>
        <v>2.2000000000000001E-3</v>
      </c>
      <c r="AN106" s="60">
        <f t="shared" si="126"/>
        <v>6.6000000000000003E-2</v>
      </c>
    </row>
    <row r="107" spans="33:40">
      <c r="AG107" s="58">
        <f t="shared" si="121"/>
        <v>2006.6831009999976</v>
      </c>
      <c r="AH107" s="20">
        <f t="shared" si="122"/>
        <v>-32.674999999999926</v>
      </c>
      <c r="AI107" s="60">
        <f t="shared" si="123"/>
        <v>6.9556393503760652E-2</v>
      </c>
      <c r="AJ107" s="60">
        <f t="shared" ref="AJ107:AK107" si="146">1.3*AK107</f>
        <v>3.7180000000000004E-3</v>
      </c>
      <c r="AK107" s="60">
        <f t="shared" si="146"/>
        <v>2.8600000000000001E-3</v>
      </c>
      <c r="AL107" s="60">
        <f t="shared" si="125"/>
        <v>2.2000000000000001E-3</v>
      </c>
      <c r="AN107" s="60">
        <f t="shared" si="126"/>
        <v>6.6000000000000003E-2</v>
      </c>
    </row>
    <row r="108" spans="33:40">
      <c r="AG108" s="58">
        <f t="shared" si="121"/>
        <v>2006.6841009999976</v>
      </c>
      <c r="AH108" s="20">
        <f t="shared" si="122"/>
        <v>-32.309999999999924</v>
      </c>
      <c r="AI108" s="60">
        <f t="shared" si="123"/>
        <v>6.9209179483424782E-2</v>
      </c>
      <c r="AJ108" s="60">
        <f t="shared" ref="AJ108:AK108" si="147">1.3*AK108</f>
        <v>3.7180000000000004E-3</v>
      </c>
      <c r="AK108" s="60">
        <f t="shared" si="147"/>
        <v>2.8600000000000001E-3</v>
      </c>
      <c r="AL108" s="60">
        <f t="shared" si="125"/>
        <v>2.2000000000000001E-3</v>
      </c>
      <c r="AN108" s="60">
        <f t="shared" si="126"/>
        <v>6.6000000000000003E-2</v>
      </c>
    </row>
    <row r="109" spans="33:40">
      <c r="AG109" s="58">
        <f t="shared" si="121"/>
        <v>2006.6851009999975</v>
      </c>
      <c r="AH109" s="20">
        <f t="shared" si="122"/>
        <v>-31.944999999999926</v>
      </c>
      <c r="AI109" s="60">
        <f t="shared" si="123"/>
        <v>6.8750055658355458E-2</v>
      </c>
      <c r="AJ109" s="60">
        <f t="shared" ref="AJ109:AK109" si="148">1.3*AK109</f>
        <v>3.7180000000000004E-3</v>
      </c>
      <c r="AK109" s="60">
        <f t="shared" si="148"/>
        <v>2.8600000000000001E-3</v>
      </c>
      <c r="AL109" s="60">
        <f t="shared" si="125"/>
        <v>2.2000000000000001E-3</v>
      </c>
      <c r="AN109" s="60">
        <f t="shared" si="126"/>
        <v>6.6000000000000003E-2</v>
      </c>
    </row>
    <row r="110" spans="33:40">
      <c r="AG110" s="58">
        <f t="shared" si="121"/>
        <v>2006.6861009999975</v>
      </c>
      <c r="AH110" s="20">
        <f t="shared" si="122"/>
        <v>-31.579999999999927</v>
      </c>
      <c r="AI110" s="60">
        <f t="shared" si="123"/>
        <v>6.8192339945963854E-2</v>
      </c>
      <c r="AJ110" s="60">
        <f t="shared" ref="AJ110:AK110" si="149">1.3*AK110</f>
        <v>3.7180000000000004E-3</v>
      </c>
      <c r="AK110" s="60">
        <f t="shared" si="149"/>
        <v>2.8600000000000001E-3</v>
      </c>
      <c r="AL110" s="60">
        <f t="shared" si="125"/>
        <v>2.2000000000000001E-3</v>
      </c>
      <c r="AN110" s="60">
        <f t="shared" si="126"/>
        <v>6.6000000000000003E-2</v>
      </c>
    </row>
    <row r="111" spans="33:40">
      <c r="AG111" s="58">
        <f t="shared" si="121"/>
        <v>2006.6871009999975</v>
      </c>
      <c r="AH111" s="20">
        <f t="shared" si="122"/>
        <v>-31.214999999999929</v>
      </c>
      <c r="AI111" s="60">
        <f t="shared" si="123"/>
        <v>6.7555487390966604E-2</v>
      </c>
      <c r="AJ111" s="60">
        <f t="shared" ref="AJ111:AK111" si="150">1.3*AK111</f>
        <v>3.7180000000000004E-3</v>
      </c>
      <c r="AK111" s="60">
        <f t="shared" si="150"/>
        <v>2.8600000000000001E-3</v>
      </c>
      <c r="AL111" s="60">
        <f t="shared" si="125"/>
        <v>2.2000000000000001E-3</v>
      </c>
      <c r="AN111" s="60">
        <f t="shared" si="126"/>
        <v>6.6000000000000003E-2</v>
      </c>
    </row>
    <row r="112" spans="33:40">
      <c r="AG112" s="58">
        <f t="shared" si="121"/>
        <v>2006.6881009999975</v>
      </c>
      <c r="AH112" s="20">
        <f t="shared" si="122"/>
        <v>-30.84999999999993</v>
      </c>
      <c r="AI112" s="60">
        <f t="shared" si="123"/>
        <v>6.6864033689256294E-2</v>
      </c>
      <c r="AJ112" s="60">
        <f t="shared" ref="AJ112:AK112" si="151">1.3*AK112</f>
        <v>3.7180000000000004E-3</v>
      </c>
      <c r="AK112" s="60">
        <f t="shared" si="151"/>
        <v>2.8600000000000001E-3</v>
      </c>
      <c r="AL112" s="60">
        <f t="shared" si="125"/>
        <v>2.2000000000000001E-3</v>
      </c>
      <c r="AN112" s="60">
        <f t="shared" si="126"/>
        <v>6.6000000000000003E-2</v>
      </c>
    </row>
    <row r="113" spans="33:40">
      <c r="AG113" s="58">
        <f t="shared" si="121"/>
        <v>2006.6891009999974</v>
      </c>
      <c r="AH113" s="20">
        <f t="shared" si="122"/>
        <v>-30.484999999999932</v>
      </c>
      <c r="AI113" s="60">
        <f t="shared" si="123"/>
        <v>6.6146243668918886E-2</v>
      </c>
      <c r="AJ113" s="60">
        <f t="shared" ref="AJ113:AK113" si="152">1.3*AK113</f>
        <v>3.7180000000000004E-3</v>
      </c>
      <c r="AK113" s="60">
        <f t="shared" si="152"/>
        <v>2.8600000000000001E-3</v>
      </c>
      <c r="AL113" s="60">
        <f t="shared" si="125"/>
        <v>2.2000000000000001E-3</v>
      </c>
      <c r="AN113" s="60">
        <f t="shared" si="126"/>
        <v>6.6000000000000003E-2</v>
      </c>
    </row>
    <row r="114" spans="33:40">
      <c r="AG114" s="58">
        <f t="shared" si="121"/>
        <v>2006.6901009999974</v>
      </c>
      <c r="AH114" s="20">
        <f t="shared" si="122"/>
        <v>-30.119999999999933</v>
      </c>
      <c r="AI114" s="60">
        <f t="shared" si="123"/>
        <v>6.5432541795151219E-2</v>
      </c>
      <c r="AJ114" s="60">
        <f t="shared" ref="AJ114:AK114" si="153">1.3*AK114</f>
        <v>3.7180000000000004E-3</v>
      </c>
      <c r="AK114" s="60">
        <f t="shared" si="153"/>
        <v>2.8600000000000001E-3</v>
      </c>
      <c r="AL114" s="60">
        <f t="shared" si="125"/>
        <v>2.2000000000000001E-3</v>
      </c>
      <c r="AN114" s="60">
        <f t="shared" si="126"/>
        <v>6.6000000000000003E-2</v>
      </c>
    </row>
    <row r="115" spans="33:40">
      <c r="AG115" s="58">
        <f t="shared" si="121"/>
        <v>2006.6911009999974</v>
      </c>
      <c r="AH115" s="20">
        <f t="shared" si="122"/>
        <v>-29.754999999999935</v>
      </c>
      <c r="AI115" s="60">
        <f t="shared" si="123"/>
        <v>6.4753814276561725E-2</v>
      </c>
      <c r="AJ115" s="60">
        <f t="shared" ref="AJ115:AK115" si="154">1.3*AK115</f>
        <v>3.7180000000000004E-3</v>
      </c>
      <c r="AK115" s="60">
        <f t="shared" si="154"/>
        <v>2.8600000000000001E-3</v>
      </c>
      <c r="AL115" s="60">
        <f t="shared" si="125"/>
        <v>2.2000000000000001E-3</v>
      </c>
      <c r="AN115" s="60">
        <f t="shared" si="126"/>
        <v>6.6000000000000003E-2</v>
      </c>
    </row>
    <row r="116" spans="33:40">
      <c r="AG116" s="58">
        <f t="shared" si="121"/>
        <v>2006.6921009999974</v>
      </c>
      <c r="AH116" s="20">
        <f t="shared" si="122"/>
        <v>-29.389999999999937</v>
      </c>
      <c r="AI116" s="60">
        <f t="shared" si="123"/>
        <v>6.4139679733483446E-2</v>
      </c>
      <c r="AJ116" s="60">
        <f t="shared" ref="AJ116:AK116" si="155">1.3*AK116</f>
        <v>3.7180000000000004E-3</v>
      </c>
      <c r="AK116" s="60">
        <f t="shared" si="155"/>
        <v>2.8600000000000001E-3</v>
      </c>
      <c r="AL116" s="60">
        <f t="shared" si="125"/>
        <v>2.2000000000000001E-3</v>
      </c>
      <c r="AN116" s="60">
        <f t="shared" si="126"/>
        <v>6.6000000000000003E-2</v>
      </c>
    </row>
    <row r="117" spans="33:40">
      <c r="AG117" s="58">
        <f t="shared" si="121"/>
        <v>2006.6931009999973</v>
      </c>
      <c r="AH117" s="20">
        <f t="shared" si="122"/>
        <v>-29.024999999999938</v>
      </c>
      <c r="AI117" s="60">
        <f t="shared" si="123"/>
        <v>6.3616827221482541E-2</v>
      </c>
      <c r="AJ117" s="60">
        <f t="shared" ref="AJ117:AK117" si="156">1.3*AK117</f>
        <v>3.7180000000000004E-3</v>
      </c>
      <c r="AK117" s="60">
        <f t="shared" si="156"/>
        <v>2.8600000000000001E-3</v>
      </c>
      <c r="AL117" s="60">
        <f t="shared" si="125"/>
        <v>2.2000000000000001E-3</v>
      </c>
      <c r="AN117" s="60">
        <f t="shared" si="126"/>
        <v>6.6000000000000003E-2</v>
      </c>
    </row>
    <row r="118" spans="33:40">
      <c r="AG118" s="58">
        <f t="shared" si="121"/>
        <v>2006.6941009999973</v>
      </c>
      <c r="AH118" s="20">
        <f t="shared" si="122"/>
        <v>-28.65999999999994</v>
      </c>
      <c r="AI118" s="60">
        <f t="shared" si="123"/>
        <v>6.3207516580102416E-2</v>
      </c>
      <c r="AJ118" s="60">
        <f t="shared" ref="AJ118:AK118" si="157">1.3*AK118</f>
        <v>3.7180000000000004E-3</v>
      </c>
      <c r="AK118" s="60">
        <f t="shared" si="157"/>
        <v>2.8600000000000001E-3</v>
      </c>
      <c r="AL118" s="60">
        <f t="shared" si="125"/>
        <v>2.2000000000000001E-3</v>
      </c>
      <c r="AN118" s="60">
        <f t="shared" si="126"/>
        <v>6.6000000000000003E-2</v>
      </c>
    </row>
    <row r="119" spans="33:40">
      <c r="AG119" s="58">
        <f t="shared" si="121"/>
        <v>2006.6951009999973</v>
      </c>
      <c r="AH119" s="20">
        <f t="shared" si="122"/>
        <v>-28.294999999999941</v>
      </c>
      <c r="AI119" s="60">
        <f t="shared" si="123"/>
        <v>6.2928326816657179E-2</v>
      </c>
      <c r="AJ119" s="60">
        <f t="shared" ref="AJ119:AK119" si="158">1.3*AK119</f>
        <v>3.7180000000000004E-3</v>
      </c>
      <c r="AK119" s="60">
        <f t="shared" si="158"/>
        <v>2.8600000000000001E-3</v>
      </c>
      <c r="AL119" s="60">
        <f t="shared" si="125"/>
        <v>2.2000000000000001E-3</v>
      </c>
      <c r="AN119" s="60">
        <f t="shared" si="126"/>
        <v>6.6000000000000003E-2</v>
      </c>
    </row>
    <row r="120" spans="33:40">
      <c r="AG120" s="58">
        <f t="shared" si="121"/>
        <v>2006.6961009999973</v>
      </c>
      <c r="AH120" s="20">
        <f t="shared" si="122"/>
        <v>-27.929999999999943</v>
      </c>
      <c r="AI120" s="60">
        <f t="shared" si="123"/>
        <v>6.2789224067764965E-2</v>
      </c>
      <c r="AJ120" s="60">
        <f t="shared" ref="AJ120:AK120" si="159">1.3*AK120</f>
        <v>3.7180000000000004E-3</v>
      </c>
      <c r="AK120" s="60">
        <f t="shared" si="159"/>
        <v>2.8600000000000001E-3</v>
      </c>
      <c r="AL120" s="60">
        <f t="shared" si="125"/>
        <v>2.2000000000000001E-3</v>
      </c>
      <c r="AN120" s="60">
        <f t="shared" si="126"/>
        <v>6.6000000000000003E-2</v>
      </c>
    </row>
    <row r="121" spans="33:40">
      <c r="AG121" s="58">
        <f t="shared" si="121"/>
        <v>2006.6971009999972</v>
      </c>
      <c r="AH121" s="20">
        <f t="shared" si="122"/>
        <v>-27.564999999999944</v>
      </c>
      <c r="AI121" s="60">
        <f t="shared" si="123"/>
        <v>6.2793002418182156E-2</v>
      </c>
      <c r="AJ121" s="60">
        <f t="shared" ref="AJ121:AK121" si="160">1.3*AK121</f>
        <v>3.7180000000000004E-3</v>
      </c>
      <c r="AK121" s="60">
        <f t="shared" si="160"/>
        <v>2.8600000000000001E-3</v>
      </c>
      <c r="AL121" s="60">
        <f t="shared" si="125"/>
        <v>2.2000000000000001E-3</v>
      </c>
      <c r="AN121" s="60">
        <f t="shared" si="126"/>
        <v>6.6000000000000003E-2</v>
      </c>
    </row>
    <row r="122" spans="33:40">
      <c r="AG122" s="58">
        <f t="shared" si="121"/>
        <v>2006.6981009999972</v>
      </c>
      <c r="AH122" s="20">
        <f t="shared" si="122"/>
        <v>-27.199999999999946</v>
      </c>
      <c r="AI122" s="60">
        <f t="shared" si="123"/>
        <v>6.2935129543011739E-2</v>
      </c>
      <c r="AJ122" s="60">
        <f t="shared" ref="AJ122:AK122" si="161">1.3*AK122</f>
        <v>3.7180000000000004E-3</v>
      </c>
      <c r="AK122" s="60">
        <f t="shared" si="161"/>
        <v>2.8600000000000001E-3</v>
      </c>
      <c r="AL122" s="60">
        <f t="shared" si="125"/>
        <v>2.2000000000000001E-3</v>
      </c>
      <c r="AN122" s="60">
        <f t="shared" si="126"/>
        <v>6.6000000000000003E-2</v>
      </c>
    </row>
    <row r="123" spans="33:40">
      <c r="AG123" s="58">
        <f t="shared" si="121"/>
        <v>2006.6991009999972</v>
      </c>
      <c r="AH123" s="20">
        <f t="shared" si="122"/>
        <v>-26.834999999999948</v>
      </c>
      <c r="AI123" s="60">
        <f t="shared" si="123"/>
        <v>6.3204005995728577E-2</v>
      </c>
      <c r="AJ123" s="60">
        <f t="shared" ref="AJ123:AK123" si="162">1.3*AK123</f>
        <v>3.7180000000000004E-3</v>
      </c>
      <c r="AK123" s="60">
        <f t="shared" si="162"/>
        <v>2.8600000000000001E-3</v>
      </c>
      <c r="AL123" s="60">
        <f t="shared" si="125"/>
        <v>2.2000000000000001E-3</v>
      </c>
      <c r="AN123" s="60">
        <f t="shared" si="126"/>
        <v>6.6000000000000003E-2</v>
      </c>
    </row>
    <row r="124" spans="33:40">
      <c r="AG124" s="58">
        <f t="shared" si="121"/>
        <v>2006.7001009999972</v>
      </c>
      <c r="AH124" s="20">
        <f t="shared" si="122"/>
        <v>-26.469999999999949</v>
      </c>
      <c r="AI124" s="60">
        <f t="shared" si="123"/>
        <v>6.358162331570906E-2</v>
      </c>
      <c r="AJ124" s="60">
        <f t="shared" ref="AJ124:AK124" si="163">1.3*AK124</f>
        <v>3.7180000000000004E-3</v>
      </c>
      <c r="AK124" s="60">
        <f t="shared" si="163"/>
        <v>2.8600000000000001E-3</v>
      </c>
      <c r="AL124" s="60">
        <f t="shared" si="125"/>
        <v>2.2000000000000001E-3</v>
      </c>
      <c r="AN124" s="60">
        <f t="shared" si="126"/>
        <v>6.6000000000000003E-2</v>
      </c>
    </row>
    <row r="125" spans="33:40">
      <c r="AG125" s="58">
        <f t="shared" si="121"/>
        <v>2006.7011009999972</v>
      </c>
      <c r="AH125" s="20">
        <f t="shared" si="122"/>
        <v>-26.104999999999951</v>
      </c>
      <c r="AI125" s="60">
        <f t="shared" si="123"/>
        <v>6.4044583329075963E-2</v>
      </c>
      <c r="AJ125" s="60">
        <f t="shared" ref="AJ125:AK125" si="164">1.3*AK125</f>
        <v>3.7180000000000004E-3</v>
      </c>
      <c r="AK125" s="60">
        <f t="shared" si="164"/>
        <v>2.8600000000000001E-3</v>
      </c>
      <c r="AL125" s="60">
        <f t="shared" si="125"/>
        <v>2.2000000000000001E-3</v>
      </c>
      <c r="AN125" s="60">
        <f t="shared" si="126"/>
        <v>6.6000000000000003E-2</v>
      </c>
    </row>
    <row r="126" spans="33:40">
      <c r="AG126" s="58">
        <f t="shared" si="121"/>
        <v>2006.7021009999971</v>
      </c>
      <c r="AH126" s="20">
        <f t="shared" si="122"/>
        <v>-25.739999999999952</v>
      </c>
      <c r="AI126" s="60">
        <f t="shared" si="123"/>
        <v>6.4565420370952809E-2</v>
      </c>
      <c r="AJ126" s="60">
        <f t="shared" ref="AJ126:AK126" si="165">1.3*AK126</f>
        <v>3.7180000000000004E-3</v>
      </c>
      <c r="AK126" s="60">
        <f t="shared" si="165"/>
        <v>2.8600000000000001E-3</v>
      </c>
      <c r="AL126" s="60">
        <f t="shared" si="125"/>
        <v>2.2000000000000001E-3</v>
      </c>
      <c r="AN126" s="60">
        <f t="shared" si="126"/>
        <v>6.6000000000000003E-2</v>
      </c>
    </row>
    <row r="127" spans="33:40">
      <c r="AG127" s="58">
        <f t="shared" si="121"/>
        <v>2006.7031009999971</v>
      </c>
      <c r="AH127" s="20">
        <f t="shared" si="122"/>
        <v>-25.374999999999954</v>
      </c>
      <c r="AI127" s="60">
        <f t="shared" si="123"/>
        <v>6.5114150847764743E-2</v>
      </c>
      <c r="AJ127" s="60">
        <f t="shared" ref="AJ127:AK127" si="166">1.3*AK127</f>
        <v>3.7180000000000004E-3</v>
      </c>
      <c r="AK127" s="60">
        <f t="shared" si="166"/>
        <v>2.8600000000000001E-3</v>
      </c>
      <c r="AL127" s="60">
        <f t="shared" si="125"/>
        <v>2.2000000000000001E-3</v>
      </c>
      <c r="AN127" s="60">
        <f t="shared" si="126"/>
        <v>6.6000000000000003E-2</v>
      </c>
    </row>
    <row r="128" spans="33:40">
      <c r="AG128" s="58">
        <f t="shared" si="121"/>
        <v>2006.7041009999971</v>
      </c>
      <c r="AH128" s="20">
        <f t="shared" si="122"/>
        <v>-25.009999999999955</v>
      </c>
      <c r="AI128" s="60">
        <f t="shared" si="123"/>
        <v>6.565996157586379E-2</v>
      </c>
      <c r="AJ128" s="60">
        <f t="shared" ref="AJ128:AK128" si="167">1.3*AK128</f>
        <v>3.7180000000000004E-3</v>
      </c>
      <c r="AK128" s="60">
        <f t="shared" si="167"/>
        <v>2.8600000000000001E-3</v>
      </c>
      <c r="AL128" s="60">
        <f t="shared" si="125"/>
        <v>2.2000000000000001E-3</v>
      </c>
      <c r="AN128" s="60">
        <f t="shared" si="126"/>
        <v>6.6000000000000003E-2</v>
      </c>
    </row>
    <row r="129" spans="33:40">
      <c r="AG129" s="58">
        <f t="shared" si="121"/>
        <v>2006.7051009999971</v>
      </c>
      <c r="AH129" s="20">
        <f t="shared" si="122"/>
        <v>-24.644999999999957</v>
      </c>
      <c r="AI129" s="60">
        <f t="shared" si="123"/>
        <v>6.6172940420793178E-2</v>
      </c>
      <c r="AJ129" s="60">
        <f t="shared" ref="AJ129:AK129" si="168">1.3*AK129</f>
        <v>3.7180000000000004E-3</v>
      </c>
      <c r="AK129" s="60">
        <f t="shared" si="168"/>
        <v>2.8600000000000001E-3</v>
      </c>
      <c r="AL129" s="60">
        <f t="shared" si="125"/>
        <v>2.2000000000000001E-3</v>
      </c>
      <c r="AN129" s="60">
        <f t="shared" si="126"/>
        <v>6.6000000000000003E-2</v>
      </c>
    </row>
    <row r="130" spans="33:40">
      <c r="AG130" s="58">
        <f t="shared" si="121"/>
        <v>2006.706100999997</v>
      </c>
      <c r="AH130" s="20">
        <f t="shared" si="122"/>
        <v>-24.279999999999959</v>
      </c>
      <c r="AI130" s="60">
        <f t="shared" si="123"/>
        <v>6.6625750372690487E-2</v>
      </c>
      <c r="AJ130" s="60">
        <f t="shared" ref="AJ130:AK130" si="169">1.3*AK130</f>
        <v>3.7180000000000004E-3</v>
      </c>
      <c r="AK130" s="60">
        <f t="shared" si="169"/>
        <v>2.8600000000000001E-3</v>
      </c>
      <c r="AL130" s="60">
        <f t="shared" si="125"/>
        <v>2.2000000000000001E-3</v>
      </c>
      <c r="AN130" s="60">
        <f t="shared" si="126"/>
        <v>6.6000000000000003E-2</v>
      </c>
    </row>
    <row r="131" spans="33:40">
      <c r="AG131" s="58">
        <f t="shared" si="121"/>
        <v>2006.707100999997</v>
      </c>
      <c r="AH131" s="20">
        <f t="shared" si="122"/>
        <v>-23.91499999999996</v>
      </c>
      <c r="AI131" s="60">
        <f t="shared" si="123"/>
        <v>6.6995151464304153E-2</v>
      </c>
      <c r="AJ131" s="60">
        <f t="shared" ref="AJ131:AK131" si="170">1.3*AK131</f>
        <v>3.7180000000000004E-3</v>
      </c>
      <c r="AK131" s="60">
        <f t="shared" si="170"/>
        <v>2.8600000000000001E-3</v>
      </c>
      <c r="AL131" s="60">
        <f t="shared" si="125"/>
        <v>2.2000000000000001E-3</v>
      </c>
      <c r="AN131" s="60">
        <f t="shared" si="126"/>
        <v>6.6000000000000003E-2</v>
      </c>
    </row>
    <row r="132" spans="33:40">
      <c r="AG132" s="58">
        <f t="shared" si="121"/>
        <v>2006.708100999997</v>
      </c>
      <c r="AH132" s="20">
        <f t="shared" si="122"/>
        <v>-23.549999999999962</v>
      </c>
      <c r="AI132" s="60">
        <f t="shared" si="123"/>
        <v>6.7263283681284411E-2</v>
      </c>
      <c r="AJ132" s="60">
        <f t="shared" ref="AJ132:AK132" si="171">1.3*AK132</f>
        <v>3.7180000000000004E-3</v>
      </c>
      <c r="AK132" s="60">
        <f t="shared" si="171"/>
        <v>2.8600000000000001E-3</v>
      </c>
      <c r="AL132" s="60">
        <f t="shared" si="125"/>
        <v>2.2000000000000001E-3</v>
      </c>
      <c r="AN132" s="60">
        <f t="shared" si="126"/>
        <v>6.6000000000000003E-2</v>
      </c>
    </row>
    <row r="133" spans="33:40">
      <c r="AG133" s="58">
        <f t="shared" si="121"/>
        <v>2006.709100999997</v>
      </c>
      <c r="AH133" s="20">
        <f t="shared" si="122"/>
        <v>-23.184999999999963</v>
      </c>
      <c r="AI133" s="60">
        <f t="shared" si="123"/>
        <v>6.7418637729044092E-2</v>
      </c>
      <c r="AJ133" s="60">
        <f t="shared" ref="AJ133:AK133" si="172">1.3*AK133</f>
        <v>3.7180000000000004E-3</v>
      </c>
      <c r="AK133" s="60">
        <f t="shared" si="172"/>
        <v>2.8600000000000001E-3</v>
      </c>
      <c r="AL133" s="60">
        <f t="shared" si="125"/>
        <v>2.2000000000000001E-3</v>
      </c>
      <c r="AN133" s="60">
        <f t="shared" si="126"/>
        <v>6.6000000000000003E-2</v>
      </c>
    </row>
    <row r="134" spans="33:40">
      <c r="AG134" s="58">
        <f t="shared" si="121"/>
        <v>2006.7101009999969</v>
      </c>
      <c r="AH134" s="20">
        <f t="shared" si="122"/>
        <v>-22.819999999999965</v>
      </c>
      <c r="AI134" s="60">
        <f t="shared" si="123"/>
        <v>6.7456658420941909E-2</v>
      </c>
      <c r="AJ134" s="60">
        <f t="shared" ref="AJ134:AK134" si="173">1.3*AK134</f>
        <v>3.7180000000000004E-3</v>
      </c>
      <c r="AK134" s="60">
        <f t="shared" si="173"/>
        <v>2.8600000000000001E-3</v>
      </c>
      <c r="AL134" s="60">
        <f t="shared" si="125"/>
        <v>2.2000000000000001E-3</v>
      </c>
      <c r="AN134" s="60">
        <f t="shared" si="126"/>
        <v>6.6000000000000003E-2</v>
      </c>
    </row>
    <row r="135" spans="33:40">
      <c r="AG135" s="58">
        <f t="shared" si="121"/>
        <v>2006.7111009999969</v>
      </c>
      <c r="AH135" s="20">
        <f t="shared" si="122"/>
        <v>-22.454999999999966</v>
      </c>
      <c r="AI135" s="60">
        <f t="shared" si="123"/>
        <v>6.7379946513689809E-2</v>
      </c>
      <c r="AJ135" s="60">
        <f t="shared" ref="AJ135:AK135" si="174">1.3*AK135</f>
        <v>3.7180000000000004E-3</v>
      </c>
      <c r="AK135" s="60">
        <f t="shared" si="174"/>
        <v>2.8600000000000001E-3</v>
      </c>
      <c r="AL135" s="60">
        <f t="shared" si="125"/>
        <v>2.2000000000000001E-3</v>
      </c>
      <c r="AN135" s="60">
        <f t="shared" si="126"/>
        <v>6.6000000000000003E-2</v>
      </c>
    </row>
    <row r="136" spans="33:40">
      <c r="AG136" s="58">
        <f t="shared" si="121"/>
        <v>2006.7121009999969</v>
      </c>
      <c r="AH136" s="20">
        <f t="shared" si="122"/>
        <v>-22.089999999999968</v>
      </c>
      <c r="AI136" s="60">
        <f t="shared" si="123"/>
        <v>6.7198047831519558E-2</v>
      </c>
      <c r="AJ136" s="60">
        <f t="shared" ref="AJ136:AK136" si="175">1.3*AK136</f>
        <v>3.7180000000000004E-3</v>
      </c>
      <c r="AK136" s="60">
        <f t="shared" si="175"/>
        <v>2.8600000000000001E-3</v>
      </c>
      <c r="AL136" s="60">
        <f t="shared" si="125"/>
        <v>2.2000000000000001E-3</v>
      </c>
      <c r="AN136" s="60">
        <f t="shared" si="126"/>
        <v>6.6000000000000003E-2</v>
      </c>
    </row>
    <row r="137" spans="33:40">
      <c r="AG137" s="58">
        <f t="shared" si="121"/>
        <v>2006.7131009999969</v>
      </c>
      <c r="AH137" s="20">
        <f t="shared" si="122"/>
        <v>-21.724999999999969</v>
      </c>
      <c r="AI137" s="60">
        <f t="shared" si="123"/>
        <v>6.6926842172679177E-2</v>
      </c>
      <c r="AJ137" s="60">
        <f t="shared" ref="AJ137:AK137" si="176">1.3*AK137</f>
        <v>3.7180000000000004E-3</v>
      </c>
      <c r="AK137" s="60">
        <f t="shared" si="176"/>
        <v>2.8600000000000001E-3</v>
      </c>
      <c r="AL137" s="60">
        <f t="shared" si="125"/>
        <v>2.2000000000000001E-3</v>
      </c>
      <c r="AN137" s="60">
        <f t="shared" si="126"/>
        <v>6.6000000000000003E-2</v>
      </c>
    </row>
    <row r="138" spans="33:40">
      <c r="AG138" s="58">
        <f t="shared" si="121"/>
        <v>2006.7141009999968</v>
      </c>
      <c r="AH138" s="20">
        <f t="shared" si="122"/>
        <v>-21.359999999999971</v>
      </c>
      <c r="AI138" s="60">
        <f t="shared" si="123"/>
        <v>6.6587567425745384E-2</v>
      </c>
      <c r="AJ138" s="60">
        <f t="shared" ref="AJ138:AK138" si="177">1.3*AK138</f>
        <v>3.7180000000000004E-3</v>
      </c>
      <c r="AK138" s="60">
        <f t="shared" si="177"/>
        <v>2.8600000000000001E-3</v>
      </c>
      <c r="AL138" s="60">
        <f t="shared" si="125"/>
        <v>2.2000000000000001E-3</v>
      </c>
      <c r="AN138" s="60">
        <f t="shared" si="126"/>
        <v>6.6000000000000003E-2</v>
      </c>
    </row>
    <row r="139" spans="33:40">
      <c r="AG139" s="58">
        <f t="shared" si="121"/>
        <v>2006.7151009999968</v>
      </c>
      <c r="AH139" s="20">
        <f t="shared" si="122"/>
        <v>-20.994999999999973</v>
      </c>
      <c r="AI139" s="60">
        <f t="shared" si="123"/>
        <v>6.6205535225683607E-2</v>
      </c>
      <c r="AJ139" s="60">
        <f t="shared" ref="AJ139:AK139" si="178">1.3*AK139</f>
        <v>3.7180000000000004E-3</v>
      </c>
      <c r="AK139" s="60">
        <f t="shared" si="178"/>
        <v>2.8600000000000001E-3</v>
      </c>
      <c r="AL139" s="60">
        <f t="shared" si="125"/>
        <v>2.2000000000000001E-3</v>
      </c>
      <c r="AN139" s="60">
        <f t="shared" si="126"/>
        <v>6.6000000000000003E-2</v>
      </c>
    </row>
    <row r="140" spans="33:40">
      <c r="AG140" s="58">
        <f t="shared" si="121"/>
        <v>2006.7161009999968</v>
      </c>
      <c r="AH140" s="20">
        <f t="shared" si="122"/>
        <v>-20.629999999999974</v>
      </c>
      <c r="AI140" s="60">
        <f t="shared" si="123"/>
        <v>6.5808612153539239E-2</v>
      </c>
      <c r="AJ140" s="60">
        <f t="shared" ref="AJ140:AK140" si="179">1.3*AK140</f>
        <v>3.7180000000000004E-3</v>
      </c>
      <c r="AK140" s="60">
        <f t="shared" si="179"/>
        <v>2.8600000000000001E-3</v>
      </c>
      <c r="AL140" s="60">
        <f t="shared" si="125"/>
        <v>2.2000000000000001E-3</v>
      </c>
      <c r="AN140" s="60">
        <f t="shared" si="126"/>
        <v>6.6000000000000003E-2</v>
      </c>
    </row>
    <row r="141" spans="33:40">
      <c r="AG141" s="58">
        <f t="shared" si="121"/>
        <v>2006.7171009999968</v>
      </c>
      <c r="AH141" s="20">
        <f t="shared" si="122"/>
        <v>-20.264999999999976</v>
      </c>
      <c r="AI141" s="60">
        <f t="shared" si="123"/>
        <v>6.5425553916908685E-2</v>
      </c>
      <c r="AJ141" s="60">
        <f t="shared" ref="AJ141:AK141" si="180">1.3*AK141</f>
        <v>3.7180000000000004E-3</v>
      </c>
      <c r="AK141" s="60">
        <f t="shared" si="180"/>
        <v>2.8600000000000001E-3</v>
      </c>
      <c r="AL141" s="60">
        <f t="shared" si="125"/>
        <v>2.2000000000000001E-3</v>
      </c>
      <c r="AN141" s="60">
        <f t="shared" si="126"/>
        <v>6.6000000000000003E-2</v>
      </c>
    </row>
    <row r="142" spans="33:40">
      <c r="AG142" s="58">
        <f t="shared" si="121"/>
        <v>2006.7181009999968</v>
      </c>
      <c r="AH142" s="20">
        <f t="shared" si="122"/>
        <v>-19.899999999999977</v>
      </c>
      <c r="AI142" s="60">
        <f t="shared" si="123"/>
        <v>6.5084288371748442E-2</v>
      </c>
      <c r="AJ142" s="60">
        <f t="shared" ref="AJ142:AK142" si="181">1.3*AK142</f>
        <v>3.7180000000000004E-3</v>
      </c>
      <c r="AK142" s="60">
        <f t="shared" si="181"/>
        <v>2.8600000000000001E-3</v>
      </c>
      <c r="AL142" s="60">
        <f t="shared" si="125"/>
        <v>2.2000000000000001E-3</v>
      </c>
      <c r="AN142" s="60">
        <f t="shared" si="126"/>
        <v>6.6000000000000003E-2</v>
      </c>
    </row>
    <row r="143" spans="33:40">
      <c r="AG143" s="58">
        <f t="shared" si="121"/>
        <v>2006.7191009999967</v>
      </c>
      <c r="AH143" s="20">
        <f t="shared" si="122"/>
        <v>-19.534999999999979</v>
      </c>
      <c r="AI143" s="60">
        <f t="shared" si="123"/>
        <v>6.4810246177141137E-2</v>
      </c>
      <c r="AJ143" s="60">
        <f t="shared" ref="AJ143:AK143" si="182">1.3*AK143</f>
        <v>3.7180000000000004E-3</v>
      </c>
      <c r="AK143" s="60">
        <f t="shared" si="182"/>
        <v>2.8600000000000001E-3</v>
      </c>
      <c r="AL143" s="60">
        <f t="shared" si="125"/>
        <v>2.2000000000000001E-3</v>
      </c>
      <c r="AN143" s="60">
        <f t="shared" si="126"/>
        <v>6.6000000000000003E-2</v>
      </c>
    </row>
    <row r="144" spans="33:40">
      <c r="AG144" s="58">
        <f t="shared" si="121"/>
        <v>2006.7201009999967</v>
      </c>
      <c r="AH144" s="20">
        <f t="shared" si="122"/>
        <v>-19.16999999999998</v>
      </c>
      <c r="AI144" s="60">
        <f t="shared" si="123"/>
        <v>6.462483514555295E-2</v>
      </c>
      <c r="AJ144" s="60">
        <f t="shared" ref="AJ144:AK144" si="183">1.3*AK144</f>
        <v>3.7180000000000004E-3</v>
      </c>
      <c r="AK144" s="60">
        <f t="shared" si="183"/>
        <v>2.8600000000000001E-3</v>
      </c>
      <c r="AL144" s="60">
        <f t="shared" si="125"/>
        <v>2.2000000000000001E-3</v>
      </c>
      <c r="AN144" s="60">
        <f t="shared" si="126"/>
        <v>6.6000000000000003E-2</v>
      </c>
    </row>
    <row r="145" spans="33:40">
      <c r="AG145" s="58">
        <f t="shared" si="121"/>
        <v>2006.7211009999967</v>
      </c>
      <c r="AH145" s="20">
        <f t="shared" si="122"/>
        <v>-18.804999999999982</v>
      </c>
      <c r="AI145" s="60">
        <f t="shared" si="123"/>
        <v>6.4544146118203125E-2</v>
      </c>
      <c r="AJ145" s="60">
        <f t="shared" ref="AJ145:AK145" si="184">1.3*AK145</f>
        <v>3.7180000000000004E-3</v>
      </c>
      <c r="AK145" s="60">
        <f t="shared" si="184"/>
        <v>2.8600000000000001E-3</v>
      </c>
      <c r="AL145" s="60">
        <f t="shared" si="125"/>
        <v>2.2000000000000001E-3</v>
      </c>
      <c r="AN145" s="60">
        <f t="shared" si="126"/>
        <v>6.6000000000000003E-2</v>
      </c>
    </row>
    <row r="146" spans="33:40">
      <c r="AG146" s="58">
        <f t="shared" si="121"/>
        <v>2006.7221009999967</v>
      </c>
      <c r="AH146" s="20">
        <f t="shared" si="122"/>
        <v>-18.439999999999984</v>
      </c>
      <c r="AI146" s="60">
        <f t="shared" si="123"/>
        <v>6.4577964929798226E-2</v>
      </c>
      <c r="AJ146" s="60">
        <f t="shared" ref="AJ146:AK146" si="185">1.3*AK146</f>
        <v>3.7180000000000004E-3</v>
      </c>
      <c r="AK146" s="60">
        <f t="shared" si="185"/>
        <v>2.8600000000000001E-3</v>
      </c>
      <c r="AL146" s="60">
        <f t="shared" si="125"/>
        <v>2.2000000000000001E-3</v>
      </c>
      <c r="AN146" s="60">
        <f t="shared" si="126"/>
        <v>6.6000000000000003E-2</v>
      </c>
    </row>
    <row r="147" spans="33:40">
      <c r="AG147" s="58">
        <f t="shared" si="121"/>
        <v>2006.7231009999966</v>
      </c>
      <c r="AH147" s="20">
        <f t="shared" si="122"/>
        <v>-18.074999999999985</v>
      </c>
      <c r="AI147" s="60">
        <f t="shared" si="123"/>
        <v>6.472914748883922E-2</v>
      </c>
      <c r="AJ147" s="60">
        <f t="shared" ref="AJ147:AK147" si="186">1.3*AK147</f>
        <v>3.7180000000000004E-3</v>
      </c>
      <c r="AK147" s="60">
        <f t="shared" si="186"/>
        <v>2.8600000000000001E-3</v>
      </c>
      <c r="AL147" s="60">
        <f t="shared" si="125"/>
        <v>2.2000000000000001E-3</v>
      </c>
      <c r="AN147" s="60">
        <f t="shared" si="126"/>
        <v>6.6000000000000003E-2</v>
      </c>
    </row>
    <row r="148" spans="33:40">
      <c r="AG148" s="58">
        <f t="shared" si="121"/>
        <v>2006.7241009999966</v>
      </c>
      <c r="AH148" s="20">
        <f t="shared" si="122"/>
        <v>-17.709999999999987</v>
      </c>
      <c r="AI148" s="60">
        <f t="shared" si="123"/>
        <v>6.4993394193250772E-2</v>
      </c>
      <c r="AJ148" s="60">
        <f t="shared" ref="AJ148:AK148" si="187">1.3*AK148</f>
        <v>3.7180000000000004E-3</v>
      </c>
      <c r="AK148" s="60">
        <f t="shared" si="187"/>
        <v>2.8600000000000001E-3</v>
      </c>
      <c r="AL148" s="60">
        <f t="shared" si="125"/>
        <v>2.2000000000000001E-3</v>
      </c>
      <c r="AN148" s="60">
        <f t="shared" si="126"/>
        <v>6.6000000000000003E-2</v>
      </c>
    </row>
    <row r="149" spans="33:40">
      <c r="AG149" s="58">
        <f t="shared" si="121"/>
        <v>2006.7251009999966</v>
      </c>
      <c r="AH149" s="20">
        <f t="shared" si="122"/>
        <v>-17.344999999999988</v>
      </c>
      <c r="AI149" s="60">
        <f t="shared" si="123"/>
        <v>6.5359437017782282E-2</v>
      </c>
      <c r="AJ149" s="60">
        <f t="shared" ref="AJ149:AK149" si="188">1.3*AK149</f>
        <v>3.7180000000000004E-3</v>
      </c>
      <c r="AK149" s="60">
        <f t="shared" si="188"/>
        <v>2.8600000000000001E-3</v>
      </c>
      <c r="AL149" s="60">
        <f t="shared" si="125"/>
        <v>2.2000000000000001E-3</v>
      </c>
      <c r="AN149" s="60">
        <f t="shared" si="126"/>
        <v>6.6000000000000003E-2</v>
      </c>
    </row>
    <row r="150" spans="33:40">
      <c r="AG150" s="58">
        <f t="shared" si="121"/>
        <v>2006.7261009999966</v>
      </c>
      <c r="AH150" s="20">
        <f t="shared" si="122"/>
        <v>-16.97999999999999</v>
      </c>
      <c r="AI150" s="60">
        <f t="shared" si="123"/>
        <v>6.5809628959959024E-2</v>
      </c>
      <c r="AJ150" s="60">
        <f t="shared" ref="AJ150:AK150" si="189">1.3*AK150</f>
        <v>3.7180000000000004E-3</v>
      </c>
      <c r="AK150" s="60">
        <f t="shared" si="189"/>
        <v>2.8600000000000001E-3</v>
      </c>
      <c r="AL150" s="60">
        <f t="shared" si="125"/>
        <v>2.2000000000000001E-3</v>
      </c>
      <c r="AN150" s="60">
        <f t="shared" si="126"/>
        <v>6.6000000000000003E-2</v>
      </c>
    </row>
    <row r="151" spans="33:40">
      <c r="AG151" s="58">
        <f t="shared" ref="AG151:AG214" si="190">AG150+0.001</f>
        <v>2006.7271009999965</v>
      </c>
      <c r="AH151" s="20">
        <f t="shared" ref="AH151:AH214" si="191">AH150+(1.825/5)</f>
        <v>-16.614999999999991</v>
      </c>
      <c r="AI151" s="60">
        <f t="shared" ref="AI151:AI214" si="192" xml:space="preserve"> AN151 + AJ151*SIN((2*PI()*(AG151-2000)/0.235745306106089) + 0.083216746) + AK151*SIN((2*PI()*(AG151-2000)/0.0785817687020297) + 3.39124283) + AL151*SIN((2*PI()*(AG151-2000)/0.0261939229006765) + 0.748950468)</f>
        <v>6.6320902469671109E-2</v>
      </c>
      <c r="AJ151" s="60">
        <f t="shared" ref="AJ151:AK151" si="193">1.3*AK151</f>
        <v>3.7180000000000004E-3</v>
      </c>
      <c r="AK151" s="60">
        <f t="shared" si="193"/>
        <v>2.8600000000000001E-3</v>
      </c>
      <c r="AL151" s="60">
        <f t="shared" ref="AL151:AL214" si="194">AL150</f>
        <v>2.2000000000000001E-3</v>
      </c>
      <c r="AN151" s="60">
        <f t="shared" ref="AN151:AN214" si="195">AN150</f>
        <v>6.6000000000000003E-2</v>
      </c>
    </row>
    <row r="152" spans="33:40">
      <c r="AG152" s="58">
        <f t="shared" si="190"/>
        <v>2006.7281009999965</v>
      </c>
      <c r="AH152" s="20">
        <f t="shared" si="191"/>
        <v>-16.249999999999993</v>
      </c>
      <c r="AI152" s="60">
        <f t="shared" si="192"/>
        <v>6.6866042334525547E-2</v>
      </c>
      <c r="AJ152" s="60">
        <f t="shared" ref="AJ152:AK152" si="196">1.3*AK152</f>
        <v>3.7180000000000004E-3</v>
      </c>
      <c r="AK152" s="60">
        <f t="shared" si="196"/>
        <v>2.8600000000000001E-3</v>
      </c>
      <c r="AL152" s="60">
        <f t="shared" si="194"/>
        <v>2.2000000000000001E-3</v>
      </c>
      <c r="AN152" s="60">
        <f t="shared" si="195"/>
        <v>6.6000000000000003E-2</v>
      </c>
    </row>
    <row r="153" spans="33:40">
      <c r="AG153" s="58">
        <f t="shared" si="190"/>
        <v>2006.7291009999965</v>
      </c>
      <c r="AH153" s="20">
        <f t="shared" si="191"/>
        <v>-15.884999999999993</v>
      </c>
      <c r="AI153" s="60">
        <f t="shared" si="192"/>
        <v>6.7415200460287233E-2</v>
      </c>
      <c r="AJ153" s="60">
        <f t="shared" ref="AJ153:AK153" si="197">1.3*AK153</f>
        <v>3.7180000000000004E-3</v>
      </c>
      <c r="AK153" s="60">
        <f t="shared" si="197"/>
        <v>2.8600000000000001E-3</v>
      </c>
      <c r="AL153" s="60">
        <f t="shared" si="194"/>
        <v>2.2000000000000001E-3</v>
      </c>
      <c r="AN153" s="60">
        <f t="shared" si="195"/>
        <v>6.6000000000000003E-2</v>
      </c>
    </row>
    <row r="154" spans="33:40">
      <c r="AG154" s="58">
        <f t="shared" si="190"/>
        <v>2006.7301009999965</v>
      </c>
      <c r="AH154" s="20">
        <f t="shared" si="191"/>
        <v>-15.519999999999992</v>
      </c>
      <c r="AI154" s="60">
        <f t="shared" si="192"/>
        <v>6.7937566105837774E-2</v>
      </c>
      <c r="AJ154" s="60">
        <f t="shared" ref="AJ154:AK154" si="198">1.3*AK154</f>
        <v>3.7180000000000004E-3</v>
      </c>
      <c r="AK154" s="60">
        <f t="shared" si="198"/>
        <v>2.8600000000000001E-3</v>
      </c>
      <c r="AL154" s="60">
        <f t="shared" si="194"/>
        <v>2.2000000000000001E-3</v>
      </c>
      <c r="AN154" s="60">
        <f t="shared" si="195"/>
        <v>6.6000000000000003E-2</v>
      </c>
    </row>
    <row r="155" spans="33:40">
      <c r="AG155" s="58">
        <f t="shared" si="190"/>
        <v>2006.7311009999964</v>
      </c>
      <c r="AH155" s="20">
        <f t="shared" si="191"/>
        <v>-15.154999999999992</v>
      </c>
      <c r="AI155" s="60">
        <f t="shared" si="192"/>
        <v>6.84030962001589E-2</v>
      </c>
      <c r="AJ155" s="60">
        <f t="shared" ref="AJ155:AK155" si="199">1.3*AK155</f>
        <v>3.7180000000000004E-3</v>
      </c>
      <c r="AK155" s="60">
        <f t="shared" si="199"/>
        <v>2.8600000000000001E-3</v>
      </c>
      <c r="AL155" s="60">
        <f t="shared" si="194"/>
        <v>2.2000000000000001E-3</v>
      </c>
      <c r="AN155" s="60">
        <f t="shared" si="195"/>
        <v>6.6000000000000003E-2</v>
      </c>
    </row>
    <row r="156" spans="33:40">
      <c r="AG156" s="58">
        <f t="shared" si="190"/>
        <v>2006.7321009999964</v>
      </c>
      <c r="AH156" s="20">
        <f t="shared" si="191"/>
        <v>-14.789999999999992</v>
      </c>
      <c r="AI156" s="60">
        <f t="shared" si="192"/>
        <v>6.8784206896476241E-2</v>
      </c>
      <c r="AJ156" s="60">
        <f t="shared" ref="AJ156:AK156" si="200">1.3*AK156</f>
        <v>3.7180000000000004E-3</v>
      </c>
      <c r="AK156" s="60">
        <f t="shared" si="200"/>
        <v>2.8600000000000001E-3</v>
      </c>
      <c r="AL156" s="60">
        <f t="shared" si="194"/>
        <v>2.2000000000000001E-3</v>
      </c>
      <c r="AN156" s="60">
        <f t="shared" si="195"/>
        <v>6.6000000000000003E-2</v>
      </c>
    </row>
    <row r="157" spans="33:40">
      <c r="AG157" s="58">
        <f t="shared" si="190"/>
        <v>2006.7331009999964</v>
      </c>
      <c r="AH157" s="20">
        <f t="shared" si="191"/>
        <v>-14.424999999999992</v>
      </c>
      <c r="AI157" s="60">
        <f t="shared" si="192"/>
        <v>6.9057329704945783E-2</v>
      </c>
      <c r="AJ157" s="60">
        <f t="shared" ref="AJ157:AK157" si="201">1.3*AK157</f>
        <v>3.7180000000000004E-3</v>
      </c>
      <c r="AK157" s="60">
        <f t="shared" si="201"/>
        <v>2.8600000000000001E-3</v>
      </c>
      <c r="AL157" s="60">
        <f t="shared" si="194"/>
        <v>2.2000000000000001E-3</v>
      </c>
      <c r="AN157" s="60">
        <f t="shared" si="195"/>
        <v>6.6000000000000003E-2</v>
      </c>
    </row>
    <row r="158" spans="33:40">
      <c r="AG158" s="58">
        <f t="shared" si="190"/>
        <v>2006.7341009999964</v>
      </c>
      <c r="AH158" s="20">
        <f t="shared" si="191"/>
        <v>-14.059999999999992</v>
      </c>
      <c r="AI158" s="60">
        <f t="shared" si="192"/>
        <v>6.9204243265224633E-2</v>
      </c>
      <c r="AJ158" s="60">
        <f t="shared" ref="AJ158:AK158" si="202">1.3*AK158</f>
        <v>3.7180000000000004E-3</v>
      </c>
      <c r="AK158" s="60">
        <f t="shared" si="202"/>
        <v>2.8600000000000001E-3</v>
      </c>
      <c r="AL158" s="60">
        <f t="shared" si="194"/>
        <v>2.2000000000000001E-3</v>
      </c>
      <c r="AN158" s="60">
        <f t="shared" si="195"/>
        <v>6.6000000000000003E-2</v>
      </c>
    </row>
    <row r="159" spans="33:40">
      <c r="AG159" s="58">
        <f t="shared" si="190"/>
        <v>2006.7351009999963</v>
      </c>
      <c r="AH159" s="20">
        <f t="shared" si="191"/>
        <v>-13.694999999999991</v>
      </c>
      <c r="AI159" s="60">
        <f t="shared" si="192"/>
        <v>6.9213104631950087E-2</v>
      </c>
      <c r="AJ159" s="60">
        <f t="shared" ref="AJ159:AK159" si="203">1.3*AK159</f>
        <v>3.7180000000000004E-3</v>
      </c>
      <c r="AK159" s="60">
        <f t="shared" si="203"/>
        <v>2.8600000000000001E-3</v>
      </c>
      <c r="AL159" s="60">
        <f t="shared" si="194"/>
        <v>2.2000000000000001E-3</v>
      </c>
      <c r="AN159" s="60">
        <f t="shared" si="195"/>
        <v>6.6000000000000003E-2</v>
      </c>
    </row>
    <row r="160" spans="33:40">
      <c r="AG160" s="58">
        <f t="shared" si="190"/>
        <v>2006.7361009999963</v>
      </c>
      <c r="AH160" s="20">
        <f t="shared" si="191"/>
        <v>-13.329999999999991</v>
      </c>
      <c r="AI160" s="60">
        <f t="shared" si="192"/>
        <v>6.9079121116297118E-2</v>
      </c>
      <c r="AJ160" s="60">
        <f t="shared" ref="AJ160:AK160" si="204">1.3*AK160</f>
        <v>3.7180000000000004E-3</v>
      </c>
      <c r="AK160" s="60">
        <f t="shared" si="204"/>
        <v>2.8600000000000001E-3</v>
      </c>
      <c r="AL160" s="60">
        <f t="shared" si="194"/>
        <v>2.2000000000000001E-3</v>
      </c>
      <c r="AN160" s="60">
        <f t="shared" si="195"/>
        <v>6.6000000000000003E-2</v>
      </c>
    </row>
    <row r="161" spans="33:40">
      <c r="AG161" s="58">
        <f t="shared" si="190"/>
        <v>2006.7371009999963</v>
      </c>
      <c r="AH161" s="20">
        <f t="shared" si="191"/>
        <v>-12.964999999999991</v>
      </c>
      <c r="AI161" s="60">
        <f t="shared" si="192"/>
        <v>6.8804824272306414E-2</v>
      </c>
      <c r="AJ161" s="60">
        <f t="shared" ref="AJ161:AK161" si="205">1.3*AK161</f>
        <v>3.7180000000000004E-3</v>
      </c>
      <c r="AK161" s="60">
        <f t="shared" si="205"/>
        <v>2.8600000000000001E-3</v>
      </c>
      <c r="AL161" s="60">
        <f t="shared" si="194"/>
        <v>2.2000000000000001E-3</v>
      </c>
      <c r="AN161" s="60">
        <f t="shared" si="195"/>
        <v>6.6000000000000003E-2</v>
      </c>
    </row>
    <row r="162" spans="33:40">
      <c r="AG162" s="58">
        <f t="shared" si="190"/>
        <v>2006.7381009999963</v>
      </c>
      <c r="AH162" s="20">
        <f t="shared" si="191"/>
        <v>-12.599999999999991</v>
      </c>
      <c r="AI162" s="60">
        <f t="shared" si="192"/>
        <v>6.8399930361365616E-2</v>
      </c>
      <c r="AJ162" s="60">
        <f t="shared" ref="AJ162:AK162" si="206">1.3*AK162</f>
        <v>3.7180000000000004E-3</v>
      </c>
      <c r="AK162" s="60">
        <f t="shared" si="206"/>
        <v>2.8600000000000001E-3</v>
      </c>
      <c r="AL162" s="60">
        <f t="shared" si="194"/>
        <v>2.2000000000000001E-3</v>
      </c>
      <c r="AN162" s="60">
        <f t="shared" si="195"/>
        <v>6.6000000000000003E-2</v>
      </c>
    </row>
    <row r="163" spans="33:40">
      <c r="AG163" s="58">
        <f t="shared" si="190"/>
        <v>2006.7391009999963</v>
      </c>
      <c r="AH163" s="20">
        <f t="shared" si="191"/>
        <v>-12.234999999999991</v>
      </c>
      <c r="AI163" s="60">
        <f t="shared" si="192"/>
        <v>6.7880795269870953E-2</v>
      </c>
      <c r="AJ163" s="60">
        <f t="shared" ref="AJ163:AK163" si="207">1.3*AK163</f>
        <v>3.7180000000000004E-3</v>
      </c>
      <c r="AK163" s="60">
        <f t="shared" si="207"/>
        <v>2.8600000000000001E-3</v>
      </c>
      <c r="AL163" s="60">
        <f t="shared" si="194"/>
        <v>2.2000000000000001E-3</v>
      </c>
      <c r="AN163" s="60">
        <f t="shared" si="195"/>
        <v>6.6000000000000003E-2</v>
      </c>
    </row>
    <row r="164" spans="33:40">
      <c r="AG164" s="58">
        <f t="shared" si="190"/>
        <v>2006.7401009999962</v>
      </c>
      <c r="AH164" s="20">
        <f t="shared" si="191"/>
        <v>-11.86999999999999</v>
      </c>
      <c r="AI164" s="60">
        <f t="shared" si="192"/>
        <v>6.7269495040155572E-2</v>
      </c>
      <c r="AJ164" s="60">
        <f t="shared" ref="AJ164:AK164" si="208">1.3*AK164</f>
        <v>3.7180000000000004E-3</v>
      </c>
      <c r="AK164" s="60">
        <f t="shared" si="208"/>
        <v>2.8600000000000001E-3</v>
      </c>
      <c r="AL164" s="60">
        <f t="shared" si="194"/>
        <v>2.2000000000000001E-3</v>
      </c>
      <c r="AN164" s="60">
        <f t="shared" si="195"/>
        <v>6.6000000000000003E-2</v>
      </c>
    </row>
    <row r="165" spans="33:40">
      <c r="AG165" s="58">
        <f t="shared" si="190"/>
        <v>2006.7411009999962</v>
      </c>
      <c r="AH165" s="20">
        <f t="shared" si="191"/>
        <v>-11.50499999999999</v>
      </c>
      <c r="AI165" s="60">
        <f t="shared" si="192"/>
        <v>6.6592584575813268E-2</v>
      </c>
      <c r="AJ165" s="60">
        <f t="shared" ref="AJ165:AK165" si="209">1.3*AK165</f>
        <v>3.7180000000000004E-3</v>
      </c>
      <c r="AK165" s="60">
        <f t="shared" si="209"/>
        <v>2.8600000000000001E-3</v>
      </c>
      <c r="AL165" s="60">
        <f t="shared" si="194"/>
        <v>2.2000000000000001E-3</v>
      </c>
      <c r="AN165" s="60">
        <f t="shared" si="195"/>
        <v>6.6000000000000003E-2</v>
      </c>
    </row>
    <row r="166" spans="33:40">
      <c r="AG166" s="58">
        <f t="shared" si="190"/>
        <v>2006.7421009999962</v>
      </c>
      <c r="AH166" s="20">
        <f t="shared" si="191"/>
        <v>-11.13999999999999</v>
      </c>
      <c r="AI166" s="60">
        <f t="shared" si="192"/>
        <v>6.5879605474381694E-2</v>
      </c>
      <c r="AJ166" s="60">
        <f t="shared" ref="AJ166:AK166" si="210">1.3*AK166</f>
        <v>3.7180000000000004E-3</v>
      </c>
      <c r="AK166" s="60">
        <f t="shared" si="210"/>
        <v>2.8600000000000001E-3</v>
      </c>
      <c r="AL166" s="60">
        <f t="shared" si="194"/>
        <v>2.2000000000000001E-3</v>
      </c>
      <c r="AN166" s="60">
        <f t="shared" si="195"/>
        <v>6.6000000000000003E-2</v>
      </c>
    </row>
    <row r="167" spans="33:40">
      <c r="AG167" s="58">
        <f t="shared" si="190"/>
        <v>2006.7431009999962</v>
      </c>
      <c r="AH167" s="20">
        <f t="shared" si="191"/>
        <v>-10.77499999999999</v>
      </c>
      <c r="AI167" s="60">
        <f t="shared" si="192"/>
        <v>6.516142826991668E-2</v>
      </c>
      <c r="AJ167" s="60">
        <f t="shared" ref="AJ167:AK167" si="211">1.3*AK167</f>
        <v>3.7180000000000004E-3</v>
      </c>
      <c r="AK167" s="60">
        <f t="shared" si="211"/>
        <v>2.8600000000000001E-3</v>
      </c>
      <c r="AL167" s="60">
        <f t="shared" si="194"/>
        <v>2.2000000000000001E-3</v>
      </c>
      <c r="AN167" s="60">
        <f t="shared" si="195"/>
        <v>6.6000000000000003E-2</v>
      </c>
    </row>
    <row r="168" spans="33:40">
      <c r="AG168" s="58">
        <f t="shared" si="190"/>
        <v>2006.7441009999961</v>
      </c>
      <c r="AH168" s="20">
        <f t="shared" si="191"/>
        <v>-10.409999999999989</v>
      </c>
      <c r="AI168" s="60">
        <f t="shared" si="192"/>
        <v>6.4468523815148893E-2</v>
      </c>
      <c r="AJ168" s="60">
        <f t="shared" ref="AJ168:AK168" si="212">1.3*AK168</f>
        <v>3.7180000000000004E-3</v>
      </c>
      <c r="AK168" s="60">
        <f t="shared" si="212"/>
        <v>2.8600000000000001E-3</v>
      </c>
      <c r="AL168" s="60">
        <f t="shared" si="194"/>
        <v>2.2000000000000001E-3</v>
      </c>
      <c r="AN168" s="60">
        <f t="shared" si="195"/>
        <v>6.6000000000000003E-2</v>
      </c>
    </row>
    <row r="169" spans="33:40">
      <c r="AG169" s="58">
        <f t="shared" si="190"/>
        <v>2006.7451009999961</v>
      </c>
      <c r="AH169" s="20">
        <f t="shared" si="191"/>
        <v>-10.044999999999989</v>
      </c>
      <c r="AI169" s="60">
        <f t="shared" si="192"/>
        <v>6.3829262556702251E-2</v>
      </c>
      <c r="AJ169" s="60">
        <f t="shared" ref="AJ169:AK169" si="213">1.3*AK169</f>
        <v>3.7180000000000004E-3</v>
      </c>
      <c r="AK169" s="60">
        <f t="shared" si="213"/>
        <v>2.8600000000000001E-3</v>
      </c>
      <c r="AL169" s="60">
        <f t="shared" si="194"/>
        <v>2.2000000000000001E-3</v>
      </c>
      <c r="AN169" s="60">
        <f t="shared" si="195"/>
        <v>6.6000000000000003E-2</v>
      </c>
    </row>
    <row r="170" spans="33:40">
      <c r="AG170" s="58">
        <f t="shared" si="190"/>
        <v>2006.7461009999961</v>
      </c>
      <c r="AH170" s="20">
        <f t="shared" si="191"/>
        <v>-9.6799999999999891</v>
      </c>
      <c r="AI170" s="60">
        <f t="shared" si="192"/>
        <v>6.326833882725659E-2</v>
      </c>
      <c r="AJ170" s="60">
        <f t="shared" ref="AJ170:AK170" si="214">1.3*AK170</f>
        <v>3.7180000000000004E-3</v>
      </c>
      <c r="AK170" s="60">
        <f t="shared" si="214"/>
        <v>2.8600000000000001E-3</v>
      </c>
      <c r="AL170" s="60">
        <f t="shared" si="194"/>
        <v>2.2000000000000001E-3</v>
      </c>
      <c r="AN170" s="60">
        <f t="shared" si="195"/>
        <v>6.6000000000000003E-2</v>
      </c>
    </row>
    <row r="171" spans="33:40">
      <c r="AG171" s="58">
        <f t="shared" si="190"/>
        <v>2006.7471009999961</v>
      </c>
      <c r="AH171" s="20">
        <f t="shared" si="191"/>
        <v>-9.3149999999999888</v>
      </c>
      <c r="AI171" s="60">
        <f t="shared" si="192"/>
        <v>6.2805410088981647E-2</v>
      </c>
      <c r="AJ171" s="60">
        <f t="shared" ref="AJ171:AK171" si="215">1.3*AK171</f>
        <v>3.7180000000000004E-3</v>
      </c>
      <c r="AK171" s="60">
        <f t="shared" si="215"/>
        <v>2.8600000000000001E-3</v>
      </c>
      <c r="AL171" s="60">
        <f t="shared" si="194"/>
        <v>2.2000000000000001E-3</v>
      </c>
      <c r="AN171" s="60">
        <f t="shared" si="195"/>
        <v>6.6000000000000003E-2</v>
      </c>
    </row>
    <row r="172" spans="33:40">
      <c r="AG172" s="58">
        <f t="shared" si="190"/>
        <v>2006.748100999996</v>
      </c>
      <c r="AH172" s="20">
        <f t="shared" si="191"/>
        <v>-8.9499999999999886</v>
      </c>
      <c r="AI172" s="60">
        <f t="shared" si="192"/>
        <v>6.2454028724933719E-2</v>
      </c>
      <c r="AJ172" s="60">
        <f t="shared" ref="AJ172:AK172" si="216">1.3*AK172</f>
        <v>3.7180000000000004E-3</v>
      </c>
      <c r="AK172" s="60">
        <f t="shared" si="216"/>
        <v>2.8600000000000001E-3</v>
      </c>
      <c r="AL172" s="60">
        <f t="shared" si="194"/>
        <v>2.2000000000000001E-3</v>
      </c>
      <c r="AN172" s="60">
        <f t="shared" si="195"/>
        <v>6.6000000000000003E-2</v>
      </c>
    </row>
    <row r="173" spans="33:40">
      <c r="AG173" s="58">
        <f t="shared" si="190"/>
        <v>2006.749100999996</v>
      </c>
      <c r="AH173" s="20">
        <f t="shared" si="191"/>
        <v>-8.5849999999999884</v>
      </c>
      <c r="AI173" s="60">
        <f t="shared" si="192"/>
        <v>6.222092719615907E-2</v>
      </c>
      <c r="AJ173" s="60">
        <f t="shared" ref="AJ173:AK173" si="217">1.3*AK173</f>
        <v>3.7180000000000004E-3</v>
      </c>
      <c r="AK173" s="60">
        <f t="shared" si="217"/>
        <v>2.8600000000000001E-3</v>
      </c>
      <c r="AL173" s="60">
        <f t="shared" si="194"/>
        <v>2.2000000000000001E-3</v>
      </c>
      <c r="AN173" s="60">
        <f t="shared" si="195"/>
        <v>6.6000000000000003E-2</v>
      </c>
    </row>
    <row r="174" spans="33:40">
      <c r="AG174" s="58">
        <f t="shared" si="190"/>
        <v>2006.750100999996</v>
      </c>
      <c r="AH174" s="20">
        <f t="shared" si="191"/>
        <v>-8.2199999999999882</v>
      </c>
      <c r="AI174" s="60">
        <f t="shared" si="192"/>
        <v>6.2105697122875704E-2</v>
      </c>
      <c r="AJ174" s="60">
        <f t="shared" ref="AJ174:AK174" si="218">1.3*AK174</f>
        <v>3.7180000000000004E-3</v>
      </c>
      <c r="AK174" s="60">
        <f t="shared" si="218"/>
        <v>2.8600000000000001E-3</v>
      </c>
      <c r="AL174" s="60">
        <f t="shared" si="194"/>
        <v>2.2000000000000001E-3</v>
      </c>
      <c r="AN174" s="60">
        <f t="shared" si="195"/>
        <v>6.6000000000000003E-2</v>
      </c>
    </row>
    <row r="175" spans="33:40">
      <c r="AG175" s="58">
        <f t="shared" si="190"/>
        <v>2006.751100999996</v>
      </c>
      <c r="AH175" s="20">
        <f t="shared" si="191"/>
        <v>-7.854999999999988</v>
      </c>
      <c r="AI175" s="60">
        <f t="shared" si="192"/>
        <v>6.2100880268633189E-2</v>
      </c>
      <c r="AJ175" s="60">
        <f t="shared" ref="AJ175:AK175" si="219">1.3*AK175</f>
        <v>3.7180000000000004E-3</v>
      </c>
      <c r="AK175" s="60">
        <f t="shared" si="219"/>
        <v>2.8600000000000001E-3</v>
      </c>
      <c r="AL175" s="60">
        <f t="shared" si="194"/>
        <v>2.2000000000000001E-3</v>
      </c>
      <c r="AN175" s="60">
        <f t="shared" si="195"/>
        <v>6.6000000000000003E-2</v>
      </c>
    </row>
    <row r="176" spans="33:40">
      <c r="AG176" s="58">
        <f t="shared" si="190"/>
        <v>2006.7521009999959</v>
      </c>
      <c r="AH176" s="20">
        <f t="shared" si="191"/>
        <v>-7.4899999999999878</v>
      </c>
      <c r="AI176" s="60">
        <f t="shared" si="192"/>
        <v>6.2192465799891794E-2</v>
      </c>
      <c r="AJ176" s="60">
        <f t="shared" ref="AJ176:AK176" si="220">1.3*AK176</f>
        <v>3.7180000000000004E-3</v>
      </c>
      <c r="AK176" s="60">
        <f t="shared" si="220"/>
        <v>2.8600000000000001E-3</v>
      </c>
      <c r="AL176" s="60">
        <f t="shared" si="194"/>
        <v>2.2000000000000001E-3</v>
      </c>
      <c r="AN176" s="60">
        <f t="shared" si="195"/>
        <v>6.6000000000000003E-2</v>
      </c>
    </row>
    <row r="177" spans="33:40">
      <c r="AG177" s="58">
        <f t="shared" si="190"/>
        <v>2006.7531009999959</v>
      </c>
      <c r="AH177" s="20">
        <f t="shared" si="191"/>
        <v>-7.1249999999999876</v>
      </c>
      <c r="AI177" s="60">
        <f t="shared" si="192"/>
        <v>6.2360764911907458E-2</v>
      </c>
      <c r="AJ177" s="60">
        <f t="shared" ref="AJ177:AK177" si="221">1.3*AK177</f>
        <v>3.7180000000000004E-3</v>
      </c>
      <c r="AK177" s="60">
        <f t="shared" si="221"/>
        <v>2.8600000000000001E-3</v>
      </c>
      <c r="AL177" s="60">
        <f t="shared" si="194"/>
        <v>2.2000000000000001E-3</v>
      </c>
      <c r="AN177" s="60">
        <f t="shared" si="195"/>
        <v>6.6000000000000003E-2</v>
      </c>
    </row>
    <row r="178" spans="33:40">
      <c r="AG178" s="58">
        <f t="shared" si="190"/>
        <v>2006.7541009999959</v>
      </c>
      <c r="AH178" s="20">
        <f t="shared" si="191"/>
        <v>-6.7599999999999874</v>
      </c>
      <c r="AI178" s="60">
        <f t="shared" si="192"/>
        <v>6.2581612288433702E-2</v>
      </c>
      <c r="AJ178" s="60">
        <f t="shared" ref="AJ178:AK178" si="222">1.3*AK178</f>
        <v>3.7180000000000004E-3</v>
      </c>
      <c r="AK178" s="60">
        <f t="shared" si="222"/>
        <v>2.8600000000000001E-3</v>
      </c>
      <c r="AL178" s="60">
        <f t="shared" si="194"/>
        <v>2.2000000000000001E-3</v>
      </c>
      <c r="AN178" s="60">
        <f t="shared" si="195"/>
        <v>6.6000000000000003E-2</v>
      </c>
    </row>
    <row r="179" spans="33:40">
      <c r="AG179" s="58">
        <f t="shared" si="190"/>
        <v>2006.7551009999959</v>
      </c>
      <c r="AH179" s="20">
        <f t="shared" si="191"/>
        <v>-6.3949999999999871</v>
      </c>
      <c r="AI179" s="60">
        <f t="shared" si="192"/>
        <v>6.2827825135915616E-2</v>
      </c>
      <c r="AJ179" s="60">
        <f t="shared" ref="AJ179:AK179" si="223">1.3*AK179</f>
        <v>3.7180000000000004E-3</v>
      </c>
      <c r="AK179" s="60">
        <f t="shared" si="223"/>
        <v>2.8600000000000001E-3</v>
      </c>
      <c r="AL179" s="60">
        <f t="shared" si="194"/>
        <v>2.2000000000000001E-3</v>
      </c>
      <c r="AN179" s="60">
        <f t="shared" si="195"/>
        <v>6.6000000000000003E-2</v>
      </c>
    </row>
    <row r="180" spans="33:40">
      <c r="AG180" s="58">
        <f t="shared" si="190"/>
        <v>2006.7561009999959</v>
      </c>
      <c r="AH180" s="20">
        <f t="shared" si="191"/>
        <v>-6.0299999999999869</v>
      </c>
      <c r="AI180" s="60">
        <f t="shared" si="192"/>
        <v>6.3070835774910086E-2</v>
      </c>
      <c r="AJ180" s="60">
        <f t="shared" ref="AJ180:AK180" si="224">1.3*AK180</f>
        <v>3.7180000000000004E-3</v>
      </c>
      <c r="AK180" s="60">
        <f t="shared" si="224"/>
        <v>2.8600000000000001E-3</v>
      </c>
      <c r="AL180" s="60">
        <f t="shared" si="194"/>
        <v>2.2000000000000001E-3</v>
      </c>
      <c r="AN180" s="60">
        <f t="shared" si="195"/>
        <v>6.6000000000000003E-2</v>
      </c>
    </row>
    <row r="181" spans="33:40">
      <c r="AG181" s="58">
        <f t="shared" si="190"/>
        <v>2006.7571009999958</v>
      </c>
      <c r="AH181" s="20">
        <f t="shared" si="191"/>
        <v>-5.6649999999999867</v>
      </c>
      <c r="AI181" s="60">
        <f t="shared" si="192"/>
        <v>6.3282403827642345E-2</v>
      </c>
      <c r="AJ181" s="60">
        <f t="shared" ref="AJ181:AK181" si="225">1.3*AK181</f>
        <v>3.7180000000000004E-3</v>
      </c>
      <c r="AK181" s="60">
        <f t="shared" si="225"/>
        <v>2.8600000000000001E-3</v>
      </c>
      <c r="AL181" s="60">
        <f t="shared" si="194"/>
        <v>2.2000000000000001E-3</v>
      </c>
      <c r="AN181" s="60">
        <f t="shared" si="195"/>
        <v>6.6000000000000003E-2</v>
      </c>
    </row>
    <row r="182" spans="33:40">
      <c r="AG182" s="58">
        <f t="shared" si="190"/>
        <v>2006.7581009999958</v>
      </c>
      <c r="AH182" s="20">
        <f t="shared" si="191"/>
        <v>-5.2999999999999865</v>
      </c>
      <c r="AI182" s="60">
        <f t="shared" si="192"/>
        <v>6.3436309480289221E-2</v>
      </c>
      <c r="AJ182" s="60">
        <f t="shared" ref="AJ182:AK182" si="226">1.3*AK182</f>
        <v>3.7180000000000004E-3</v>
      </c>
      <c r="AK182" s="60">
        <f t="shared" si="226"/>
        <v>2.8600000000000001E-3</v>
      </c>
      <c r="AL182" s="60">
        <f t="shared" si="194"/>
        <v>2.2000000000000001E-3</v>
      </c>
      <c r="AN182" s="60">
        <f t="shared" si="195"/>
        <v>6.6000000000000003E-2</v>
      </c>
    </row>
    <row r="183" spans="33:40">
      <c r="AG183" s="58">
        <f t="shared" si="190"/>
        <v>2006.7591009999958</v>
      </c>
      <c r="AH183" s="20">
        <f t="shared" si="191"/>
        <v>-4.9349999999999863</v>
      </c>
      <c r="AI183" s="60">
        <f t="shared" si="192"/>
        <v>6.3509930382937008E-2</v>
      </c>
      <c r="AJ183" s="60">
        <f t="shared" ref="AJ183:AK183" si="227">1.3*AK183</f>
        <v>3.7180000000000004E-3</v>
      </c>
      <c r="AK183" s="60">
        <f t="shared" si="227"/>
        <v>2.8600000000000001E-3</v>
      </c>
      <c r="AL183" s="60">
        <f t="shared" si="194"/>
        <v>2.2000000000000001E-3</v>
      </c>
      <c r="AN183" s="60">
        <f t="shared" si="195"/>
        <v>6.6000000000000003E-2</v>
      </c>
    </row>
    <row r="184" spans="33:40">
      <c r="AG184" s="58">
        <f t="shared" si="190"/>
        <v>2006.7601009999958</v>
      </c>
      <c r="AH184" s="20">
        <f t="shared" si="191"/>
        <v>-4.5699999999999861</v>
      </c>
      <c r="AI184" s="60">
        <f t="shared" si="192"/>
        <v>6.3485611417131563E-2</v>
      </c>
      <c r="AJ184" s="60">
        <f t="shared" ref="AJ184:AK184" si="228">1.3*AK184</f>
        <v>3.7180000000000004E-3</v>
      </c>
      <c r="AK184" s="60">
        <f t="shared" si="228"/>
        <v>2.8600000000000001E-3</v>
      </c>
      <c r="AL184" s="60">
        <f t="shared" si="194"/>
        <v>2.2000000000000001E-3</v>
      </c>
      <c r="AN184" s="60">
        <f t="shared" si="195"/>
        <v>6.6000000000000003E-2</v>
      </c>
    </row>
    <row r="185" spans="33:40">
      <c r="AG185" s="58">
        <f t="shared" si="190"/>
        <v>2006.7611009999957</v>
      </c>
      <c r="AH185" s="20">
        <f t="shared" si="191"/>
        <v>-4.2049999999999859</v>
      </c>
      <c r="AI185" s="60">
        <f t="shared" si="192"/>
        <v>6.3351748428651086E-2</v>
      </c>
      <c r="AJ185" s="60">
        <f t="shared" ref="AJ185:AK185" si="229">1.3*AK185</f>
        <v>3.7180000000000004E-3</v>
      </c>
      <c r="AK185" s="60">
        <f t="shared" si="229"/>
        <v>2.8600000000000001E-3</v>
      </c>
      <c r="AL185" s="60">
        <f t="shared" si="194"/>
        <v>2.2000000000000001E-3</v>
      </c>
      <c r="AN185" s="60">
        <f t="shared" si="195"/>
        <v>6.6000000000000003E-2</v>
      </c>
    </row>
    <row r="186" spans="33:40">
      <c r="AG186" s="58">
        <f t="shared" si="190"/>
        <v>2006.7621009999957</v>
      </c>
      <c r="AH186" s="20">
        <f t="shared" si="191"/>
        <v>-3.8399999999999856</v>
      </c>
      <c r="AI186" s="60">
        <f t="shared" si="192"/>
        <v>6.3103523412060561E-2</v>
      </c>
      <c r="AJ186" s="60">
        <f t="shared" ref="AJ186:AK186" si="230">1.3*AK186</f>
        <v>3.7180000000000004E-3</v>
      </c>
      <c r="AK186" s="60">
        <f t="shared" si="230"/>
        <v>2.8600000000000001E-3</v>
      </c>
      <c r="AL186" s="60">
        <f t="shared" si="194"/>
        <v>2.2000000000000001E-3</v>
      </c>
      <c r="AN186" s="60">
        <f t="shared" si="195"/>
        <v>6.6000000000000003E-2</v>
      </c>
    </row>
    <row r="187" spans="33:40">
      <c r="AG187" s="58">
        <f t="shared" si="190"/>
        <v>2006.7631009999957</v>
      </c>
      <c r="AH187" s="20">
        <f t="shared" si="191"/>
        <v>-3.4749999999999854</v>
      </c>
      <c r="AI187" s="60">
        <f t="shared" si="192"/>
        <v>6.2743248605108659E-2</v>
      </c>
      <c r="AJ187" s="60">
        <f t="shared" ref="AJ187:AK187" si="231">1.3*AK187</f>
        <v>3.7180000000000004E-3</v>
      </c>
      <c r="AK187" s="60">
        <f t="shared" si="231"/>
        <v>2.8600000000000001E-3</v>
      </c>
      <c r="AL187" s="60">
        <f t="shared" si="194"/>
        <v>2.2000000000000001E-3</v>
      </c>
      <c r="AN187" s="60">
        <f t="shared" si="195"/>
        <v>6.6000000000000003E-2</v>
      </c>
    </row>
    <row r="188" spans="33:40">
      <c r="AG188" s="58">
        <f t="shared" si="190"/>
        <v>2006.7641009999957</v>
      </c>
      <c r="AH188" s="20">
        <f t="shared" si="191"/>
        <v>-3.1099999999999852</v>
      </c>
      <c r="AI188" s="60">
        <f t="shared" si="192"/>
        <v>6.2280299361475625E-2</v>
      </c>
      <c r="AJ188" s="60">
        <f t="shared" ref="AJ188:AK188" si="232">1.3*AK188</f>
        <v>3.7180000000000004E-3</v>
      </c>
      <c r="AK188" s="60">
        <f t="shared" si="232"/>
        <v>2.8600000000000001E-3</v>
      </c>
      <c r="AL188" s="60">
        <f t="shared" si="194"/>
        <v>2.2000000000000001E-3</v>
      </c>
      <c r="AN188" s="60">
        <f t="shared" si="195"/>
        <v>6.6000000000000003E-2</v>
      </c>
    </row>
    <row r="189" spans="33:40">
      <c r="AG189" s="58">
        <f t="shared" si="190"/>
        <v>2006.7651009999956</v>
      </c>
      <c r="AH189" s="20">
        <f t="shared" si="191"/>
        <v>-2.744999999999985</v>
      </c>
      <c r="AI189" s="60">
        <f t="shared" si="192"/>
        <v>6.1730639236319607E-2</v>
      </c>
      <c r="AJ189" s="60">
        <f t="shared" ref="AJ189:AK189" si="233">1.3*AK189</f>
        <v>3.7180000000000004E-3</v>
      </c>
      <c r="AK189" s="60">
        <f t="shared" si="233"/>
        <v>2.8600000000000001E-3</v>
      </c>
      <c r="AL189" s="60">
        <f t="shared" si="194"/>
        <v>2.2000000000000001E-3</v>
      </c>
      <c r="AN189" s="60">
        <f t="shared" si="195"/>
        <v>6.6000000000000003E-2</v>
      </c>
    </row>
    <row r="190" spans="33:40">
      <c r="AG190" s="58">
        <f t="shared" si="190"/>
        <v>2006.7661009999956</v>
      </c>
      <c r="AH190" s="20">
        <f t="shared" si="191"/>
        <v>-2.3799999999999848</v>
      </c>
      <c r="AI190" s="60">
        <f t="shared" si="192"/>
        <v>6.1115964090971017E-2</v>
      </c>
      <c r="AJ190" s="60">
        <f t="shared" ref="AJ190:AK190" si="234">1.3*AK190</f>
        <v>3.7180000000000004E-3</v>
      </c>
      <c r="AK190" s="60">
        <f t="shared" si="234"/>
        <v>2.8600000000000001E-3</v>
      </c>
      <c r="AL190" s="60">
        <f t="shared" si="194"/>
        <v>2.2000000000000001E-3</v>
      </c>
      <c r="AN190" s="60">
        <f t="shared" si="195"/>
        <v>6.6000000000000003E-2</v>
      </c>
    </row>
    <row r="191" spans="33:40">
      <c r="AG191" s="58">
        <f t="shared" si="190"/>
        <v>2006.7671009999956</v>
      </c>
      <c r="AH191" s="20">
        <f t="shared" si="191"/>
        <v>-2.0149999999999846</v>
      </c>
      <c r="AI191" s="60">
        <f t="shared" si="192"/>
        <v>6.0462513862491199E-2</v>
      </c>
      <c r="AJ191" s="60">
        <f t="shared" ref="AJ191:AK191" si="235">1.3*AK191</f>
        <v>3.7180000000000004E-3</v>
      </c>
      <c r="AK191" s="60">
        <f t="shared" si="235"/>
        <v>2.8600000000000001E-3</v>
      </c>
      <c r="AL191" s="60">
        <f t="shared" si="194"/>
        <v>2.2000000000000001E-3</v>
      </c>
      <c r="AN191" s="60">
        <f t="shared" si="195"/>
        <v>6.6000000000000003E-2</v>
      </c>
    </row>
    <row r="192" spans="33:40">
      <c r="AG192" s="58">
        <f t="shared" si="190"/>
        <v>2006.7681009999956</v>
      </c>
      <c r="AH192" s="20">
        <f t="shared" si="191"/>
        <v>-1.6499999999999846</v>
      </c>
      <c r="AI192" s="60">
        <f t="shared" si="192"/>
        <v>5.9799619699865796E-2</v>
      </c>
      <c r="AJ192" s="60">
        <f t="shared" ref="AJ192:AK192" si="236">1.3*AK192</f>
        <v>3.7180000000000004E-3</v>
      </c>
      <c r="AK192" s="60">
        <f t="shared" si="236"/>
        <v>2.8600000000000001E-3</v>
      </c>
      <c r="AL192" s="60">
        <f t="shared" si="194"/>
        <v>2.2000000000000001E-3</v>
      </c>
      <c r="AN192" s="60">
        <f t="shared" si="195"/>
        <v>6.6000000000000003E-2</v>
      </c>
    </row>
    <row r="193" spans="33:40">
      <c r="AG193" s="58">
        <f t="shared" si="190"/>
        <v>2006.7691009999955</v>
      </c>
      <c r="AH193" s="20">
        <f t="shared" si="191"/>
        <v>-1.2849999999999846</v>
      </c>
      <c r="AI193" s="60">
        <f t="shared" si="192"/>
        <v>5.9158069350071583E-2</v>
      </c>
      <c r="AJ193" s="60">
        <f t="shared" ref="AJ193:AK193" si="237">1.3*AK193</f>
        <v>3.7180000000000004E-3</v>
      </c>
      <c r="AK193" s="60">
        <f t="shared" si="237"/>
        <v>2.8600000000000001E-3</v>
      </c>
      <c r="AL193" s="60">
        <f t="shared" si="194"/>
        <v>2.2000000000000001E-3</v>
      </c>
      <c r="AN193" s="60">
        <f t="shared" si="195"/>
        <v>6.6000000000000003E-2</v>
      </c>
    </row>
    <row r="194" spans="33:40">
      <c r="AG194" s="58">
        <f t="shared" si="190"/>
        <v>2006.7701009999955</v>
      </c>
      <c r="AH194" s="20">
        <f t="shared" si="191"/>
        <v>-0.91999999999998461</v>
      </c>
      <c r="AI194" s="60">
        <f t="shared" si="192"/>
        <v>5.8568384114502881E-2</v>
      </c>
      <c r="AJ194" s="60">
        <f t="shared" ref="AJ194:AK194" si="238">1.3*AK194</f>
        <v>3.7180000000000004E-3</v>
      </c>
      <c r="AK194" s="60">
        <f t="shared" si="238"/>
        <v>2.8600000000000001E-3</v>
      </c>
      <c r="AL194" s="60">
        <f t="shared" si="194"/>
        <v>2.2000000000000001E-3</v>
      </c>
      <c r="AN194" s="60">
        <f t="shared" si="195"/>
        <v>6.6000000000000003E-2</v>
      </c>
    </row>
    <row r="195" spans="33:40">
      <c r="AG195" s="58">
        <f t="shared" si="190"/>
        <v>2006.7711009999955</v>
      </c>
      <c r="AH195" s="20">
        <f t="shared" si="191"/>
        <v>-0.55499999999998462</v>
      </c>
      <c r="AI195" s="60">
        <f t="shared" si="192"/>
        <v>5.8059105791495688E-2</v>
      </c>
      <c r="AJ195" s="60">
        <f t="shared" ref="AJ195:AK195" si="239">1.3*AK195</f>
        <v>3.7180000000000004E-3</v>
      </c>
      <c r="AK195" s="60">
        <f t="shared" si="239"/>
        <v>2.8600000000000001E-3</v>
      </c>
      <c r="AL195" s="60">
        <f t="shared" si="194"/>
        <v>2.2000000000000001E-3</v>
      </c>
      <c r="AN195" s="60">
        <f t="shared" si="195"/>
        <v>6.6000000000000003E-2</v>
      </c>
    </row>
    <row r="196" spans="33:40">
      <c r="AG196" s="58">
        <f t="shared" si="190"/>
        <v>2006.7721009999955</v>
      </c>
      <c r="AH196" s="20">
        <f t="shared" si="191"/>
        <v>-0.18999999999998463</v>
      </c>
      <c r="AI196" s="60">
        <f t="shared" si="192"/>
        <v>5.7655191481948045E-2</v>
      </c>
      <c r="AJ196" s="60">
        <f t="shared" ref="AJ196:AK196" si="240">1.3*AK196</f>
        <v>3.7180000000000004E-3</v>
      </c>
      <c r="AK196" s="60">
        <f t="shared" si="240"/>
        <v>2.8600000000000001E-3</v>
      </c>
      <c r="AL196" s="60">
        <f t="shared" si="194"/>
        <v>2.2000000000000001E-3</v>
      </c>
      <c r="AN196" s="60">
        <f t="shared" si="195"/>
        <v>6.6000000000000003E-2</v>
      </c>
    </row>
    <row r="197" spans="33:40">
      <c r="AG197" s="58">
        <f t="shared" si="190"/>
        <v>2006.7731009999954</v>
      </c>
      <c r="AH197" s="20">
        <f t="shared" si="191"/>
        <v>0.17500000000001537</v>
      </c>
      <c r="AI197" s="60">
        <f t="shared" si="192"/>
        <v>5.7376607992928576E-2</v>
      </c>
      <c r="AJ197" s="60">
        <f t="shared" ref="AJ197:AK197" si="241">1.3*AK197</f>
        <v>3.7180000000000004E-3</v>
      </c>
      <c r="AK197" s="60">
        <f t="shared" si="241"/>
        <v>2.8600000000000001E-3</v>
      </c>
      <c r="AL197" s="60">
        <f t="shared" si="194"/>
        <v>2.2000000000000001E-3</v>
      </c>
      <c r="AN197" s="60">
        <f t="shared" si="195"/>
        <v>6.6000000000000003E-2</v>
      </c>
    </row>
    <row r="198" spans="33:40">
      <c r="AG198" s="58">
        <f t="shared" si="190"/>
        <v>2006.7741009999954</v>
      </c>
      <c r="AH198" s="20">
        <f t="shared" si="191"/>
        <v>0.54000000000001536</v>
      </c>
      <c r="AI198" s="60">
        <f t="shared" si="192"/>
        <v>5.7237206180203698E-2</v>
      </c>
      <c r="AJ198" s="60">
        <f t="shared" ref="AJ198:AK198" si="242">1.3*AK198</f>
        <v>3.7180000000000004E-3</v>
      </c>
      <c r="AK198" s="60">
        <f t="shared" si="242"/>
        <v>2.8600000000000001E-3</v>
      </c>
      <c r="AL198" s="60">
        <f t="shared" si="194"/>
        <v>2.2000000000000001E-3</v>
      </c>
      <c r="AN198" s="60">
        <f t="shared" si="195"/>
        <v>6.6000000000000003E-2</v>
      </c>
    </row>
    <row r="199" spans="33:40">
      <c r="AG199" s="58">
        <f t="shared" si="190"/>
        <v>2006.7751009999954</v>
      </c>
      <c r="AH199" s="20">
        <f t="shared" si="191"/>
        <v>0.90500000000001535</v>
      </c>
      <c r="AI199" s="60">
        <f t="shared" si="192"/>
        <v>5.7243939577038265E-2</v>
      </c>
      <c r="AJ199" s="60">
        <f t="shared" ref="AJ199:AK199" si="243">1.3*AK199</f>
        <v>3.7180000000000004E-3</v>
      </c>
      <c r="AK199" s="60">
        <f t="shared" si="243"/>
        <v>2.8600000000000001E-3</v>
      </c>
      <c r="AL199" s="60">
        <f t="shared" si="194"/>
        <v>2.2000000000000001E-3</v>
      </c>
      <c r="AN199" s="60">
        <f t="shared" si="195"/>
        <v>6.6000000000000003E-2</v>
      </c>
    </row>
    <row r="200" spans="33:40">
      <c r="AG200" s="58">
        <f t="shared" si="190"/>
        <v>2006.7761009999954</v>
      </c>
      <c r="AH200" s="20">
        <f t="shared" si="191"/>
        <v>1.2700000000000153</v>
      </c>
      <c r="AI200" s="60">
        <f t="shared" si="192"/>
        <v>5.7396471978990726E-2</v>
      </c>
      <c r="AJ200" s="60">
        <f t="shared" ref="AJ200:AK200" si="244">1.3*AK200</f>
        <v>3.7180000000000004E-3</v>
      </c>
      <c r="AK200" s="60">
        <f t="shared" si="244"/>
        <v>2.8600000000000001E-3</v>
      </c>
      <c r="AL200" s="60">
        <f t="shared" si="194"/>
        <v>2.2000000000000001E-3</v>
      </c>
      <c r="AN200" s="60">
        <f t="shared" si="195"/>
        <v>6.6000000000000003E-2</v>
      </c>
    </row>
    <row r="201" spans="33:40">
      <c r="AG201" s="58">
        <f t="shared" si="190"/>
        <v>2006.7771009999954</v>
      </c>
      <c r="AH201" s="20">
        <f t="shared" si="191"/>
        <v>1.6350000000000153</v>
      </c>
      <c r="AI201" s="60">
        <f t="shared" si="192"/>
        <v>5.7687196419374566E-2</v>
      </c>
      <c r="AJ201" s="60">
        <f t="shared" ref="AJ201:AK201" si="245">1.3*AK201</f>
        <v>3.7180000000000004E-3</v>
      </c>
      <c r="AK201" s="60">
        <f t="shared" si="245"/>
        <v>2.8600000000000001E-3</v>
      </c>
      <c r="AL201" s="60">
        <f t="shared" si="194"/>
        <v>2.2000000000000001E-3</v>
      </c>
      <c r="AN201" s="60">
        <f t="shared" si="195"/>
        <v>6.6000000000000003E-2</v>
      </c>
    </row>
    <row r="202" spans="33:40">
      <c r="AG202" s="58">
        <f t="shared" si="190"/>
        <v>2006.7781009999953</v>
      </c>
      <c r="AH202" s="20">
        <f t="shared" si="191"/>
        <v>2.0000000000000151</v>
      </c>
      <c r="AI202" s="60">
        <f t="shared" si="192"/>
        <v>5.8101664450525239E-2</v>
      </c>
      <c r="AJ202" s="60">
        <f t="shared" ref="AJ202:AK202" si="246">1.3*AK202</f>
        <v>3.7180000000000004E-3</v>
      </c>
      <c r="AK202" s="60">
        <f t="shared" si="246"/>
        <v>2.8600000000000001E-3</v>
      </c>
      <c r="AL202" s="60">
        <f t="shared" si="194"/>
        <v>2.2000000000000001E-3</v>
      </c>
      <c r="AN202" s="60">
        <f t="shared" si="195"/>
        <v>6.6000000000000003E-2</v>
      </c>
    </row>
    <row r="203" spans="33:40">
      <c r="AG203" s="58">
        <f t="shared" si="190"/>
        <v>2006.7791009999953</v>
      </c>
      <c r="AH203" s="20">
        <f t="shared" si="191"/>
        <v>2.3650000000000153</v>
      </c>
      <c r="AI203" s="60">
        <f t="shared" si="192"/>
        <v>5.8619401188617644E-2</v>
      </c>
      <c r="AJ203" s="60">
        <f t="shared" ref="AJ203:AK203" si="247">1.3*AK203</f>
        <v>3.7180000000000004E-3</v>
      </c>
      <c r="AK203" s="60">
        <f t="shared" si="247"/>
        <v>2.8600000000000001E-3</v>
      </c>
      <c r="AL203" s="60">
        <f t="shared" si="194"/>
        <v>2.2000000000000001E-3</v>
      </c>
      <c r="AN203" s="60">
        <f t="shared" si="195"/>
        <v>6.6000000000000003E-2</v>
      </c>
    </row>
    <row r="204" spans="33:40">
      <c r="AG204" s="58">
        <f t="shared" si="190"/>
        <v>2006.7801009999953</v>
      </c>
      <c r="AH204" s="20">
        <f t="shared" si="191"/>
        <v>2.7300000000000155</v>
      </c>
      <c r="AI204" s="60">
        <f t="shared" si="192"/>
        <v>5.9215059527478214E-2</v>
      </c>
      <c r="AJ204" s="60">
        <f t="shared" ref="AJ204:AK204" si="248">1.3*AK204</f>
        <v>3.7180000000000004E-3</v>
      </c>
      <c r="AK204" s="60">
        <f t="shared" si="248"/>
        <v>2.8600000000000001E-3</v>
      </c>
      <c r="AL204" s="60">
        <f t="shared" si="194"/>
        <v>2.2000000000000001E-3</v>
      </c>
      <c r="AN204" s="60">
        <f t="shared" si="195"/>
        <v>6.6000000000000003E-2</v>
      </c>
    </row>
    <row r="205" spans="33:40">
      <c r="AG205" s="58">
        <f t="shared" si="190"/>
        <v>2006.7811009999953</v>
      </c>
      <c r="AH205" s="20">
        <f t="shared" si="191"/>
        <v>3.0950000000000157</v>
      </c>
      <c r="AI205" s="60">
        <f t="shared" si="192"/>
        <v>5.9859847542194582E-2</v>
      </c>
      <c r="AJ205" s="60">
        <f t="shared" ref="AJ205:AK205" si="249">1.3*AK205</f>
        <v>3.7180000000000004E-3</v>
      </c>
      <c r="AK205" s="60">
        <f t="shared" si="249"/>
        <v>2.8600000000000001E-3</v>
      </c>
      <c r="AL205" s="60">
        <f t="shared" si="194"/>
        <v>2.2000000000000001E-3</v>
      </c>
      <c r="AN205" s="60">
        <f t="shared" si="195"/>
        <v>6.6000000000000003E-2</v>
      </c>
    </row>
    <row r="206" spans="33:40">
      <c r="AG206" s="58">
        <f t="shared" si="190"/>
        <v>2006.7821009999952</v>
      </c>
      <c r="AH206" s="20">
        <f t="shared" si="191"/>
        <v>3.460000000000016</v>
      </c>
      <c r="AI206" s="60">
        <f t="shared" si="192"/>
        <v>6.0523147496158426E-2</v>
      </c>
      <c r="AJ206" s="60">
        <f t="shared" ref="AJ206:AK206" si="250">1.3*AK206</f>
        <v>3.7180000000000004E-3</v>
      </c>
      <c r="AK206" s="60">
        <f t="shared" si="250"/>
        <v>2.8600000000000001E-3</v>
      </c>
      <c r="AL206" s="60">
        <f t="shared" si="194"/>
        <v>2.2000000000000001E-3</v>
      </c>
      <c r="AN206" s="60">
        <f t="shared" si="195"/>
        <v>6.6000000000000003E-2</v>
      </c>
    </row>
    <row r="207" spans="33:40">
      <c r="AG207" s="58">
        <f t="shared" si="190"/>
        <v>2006.7831009999952</v>
      </c>
      <c r="AH207" s="20">
        <f t="shared" si="191"/>
        <v>3.8250000000000162</v>
      </c>
      <c r="AI207" s="60">
        <f t="shared" si="192"/>
        <v>6.1174233928882507E-2</v>
      </c>
      <c r="AJ207" s="60">
        <f t="shared" ref="AJ207:AK207" si="251">1.3*AK207</f>
        <v>3.7180000000000004E-3</v>
      </c>
      <c r="AK207" s="60">
        <f t="shared" si="251"/>
        <v>2.8600000000000001E-3</v>
      </c>
      <c r="AL207" s="60">
        <f t="shared" si="194"/>
        <v>2.2000000000000001E-3</v>
      </c>
      <c r="AN207" s="60">
        <f t="shared" si="195"/>
        <v>6.6000000000000003E-2</v>
      </c>
    </row>
    <row r="208" spans="33:40">
      <c r="AG208" s="58">
        <f t="shared" si="190"/>
        <v>2006.7841009999952</v>
      </c>
      <c r="AH208" s="20">
        <f t="shared" si="191"/>
        <v>4.1900000000000164</v>
      </c>
      <c r="AI208" s="60">
        <f t="shared" si="192"/>
        <v>6.1783992662639613E-2</v>
      </c>
      <c r="AJ208" s="60">
        <f t="shared" ref="AJ208:AK208" si="252">1.3*AK208</f>
        <v>3.7180000000000004E-3</v>
      </c>
      <c r="AK208" s="60">
        <f t="shared" si="252"/>
        <v>2.8600000000000001E-3</v>
      </c>
      <c r="AL208" s="60">
        <f t="shared" si="194"/>
        <v>2.2000000000000001E-3</v>
      </c>
      <c r="AN208" s="60">
        <f t="shared" si="195"/>
        <v>6.6000000000000003E-2</v>
      </c>
    </row>
    <row r="209" spans="33:40">
      <c r="AG209" s="58">
        <f t="shared" si="190"/>
        <v>2006.7851009999952</v>
      </c>
      <c r="AH209" s="20">
        <f t="shared" si="191"/>
        <v>4.5550000000000166</v>
      </c>
      <c r="AI209" s="60">
        <f t="shared" si="192"/>
        <v>6.232654254629965E-2</v>
      </c>
      <c r="AJ209" s="60">
        <f t="shared" ref="AJ209:AK209" si="253">1.3*AK209</f>
        <v>3.7180000000000004E-3</v>
      </c>
      <c r="AK209" s="60">
        <f t="shared" si="253"/>
        <v>2.8600000000000001E-3</v>
      </c>
      <c r="AL209" s="60">
        <f t="shared" si="194"/>
        <v>2.2000000000000001E-3</v>
      </c>
      <c r="AN209" s="60">
        <f t="shared" si="195"/>
        <v>6.6000000000000003E-2</v>
      </c>
    </row>
    <row r="210" spans="33:40">
      <c r="AG210" s="58">
        <f t="shared" si="190"/>
        <v>2006.7861009999951</v>
      </c>
      <c r="AH210" s="20">
        <f t="shared" si="191"/>
        <v>4.9200000000000168</v>
      </c>
      <c r="AI210" s="60">
        <f t="shared" si="192"/>
        <v>6.2780667355654865E-2</v>
      </c>
      <c r="AJ210" s="60">
        <f t="shared" ref="AJ210:AK210" si="254">1.3*AK210</f>
        <v>3.7180000000000004E-3</v>
      </c>
      <c r="AK210" s="60">
        <f t="shared" si="254"/>
        <v>2.8600000000000001E-3</v>
      </c>
      <c r="AL210" s="60">
        <f t="shared" si="194"/>
        <v>2.2000000000000001E-3</v>
      </c>
      <c r="AN210" s="60">
        <f t="shared" si="195"/>
        <v>6.6000000000000003E-2</v>
      </c>
    </row>
    <row r="211" spans="33:40">
      <c r="AG211" s="58">
        <f t="shared" si="190"/>
        <v>2006.7871009999951</v>
      </c>
      <c r="AH211" s="20">
        <f t="shared" si="191"/>
        <v>5.285000000000017</v>
      </c>
      <c r="AI211" s="60">
        <f t="shared" si="192"/>
        <v>6.3130976170048703E-2</v>
      </c>
      <c r="AJ211" s="60">
        <f t="shared" ref="AJ211:AK211" si="255">1.3*AK211</f>
        <v>3.7180000000000004E-3</v>
      </c>
      <c r="AK211" s="60">
        <f t="shared" si="255"/>
        <v>2.8600000000000001E-3</v>
      </c>
      <c r="AL211" s="60">
        <f t="shared" si="194"/>
        <v>2.2000000000000001E-3</v>
      </c>
      <c r="AN211" s="60">
        <f t="shared" si="195"/>
        <v>6.6000000000000003E-2</v>
      </c>
    </row>
    <row r="212" spans="33:40">
      <c r="AG212" s="58">
        <f t="shared" si="190"/>
        <v>2006.7881009999951</v>
      </c>
      <c r="AH212" s="20">
        <f t="shared" si="191"/>
        <v>5.6500000000000172</v>
      </c>
      <c r="AI212" s="60">
        <f t="shared" si="192"/>
        <v>6.3368726120965002E-2</v>
      </c>
      <c r="AJ212" s="60">
        <f t="shared" ref="AJ212:AK212" si="256">1.3*AK212</f>
        <v>3.7180000000000004E-3</v>
      </c>
      <c r="AK212" s="60">
        <f t="shared" si="256"/>
        <v>2.8600000000000001E-3</v>
      </c>
      <c r="AL212" s="60">
        <f t="shared" si="194"/>
        <v>2.2000000000000001E-3</v>
      </c>
      <c r="AN212" s="60">
        <f t="shared" si="195"/>
        <v>6.6000000000000003E-2</v>
      </c>
    </row>
    <row r="213" spans="33:40">
      <c r="AG213" s="58">
        <f t="shared" si="190"/>
        <v>2006.7891009999951</v>
      </c>
      <c r="AH213" s="20">
        <f t="shared" si="191"/>
        <v>6.0150000000000174</v>
      </c>
      <c r="AI213" s="60">
        <f t="shared" si="192"/>
        <v>6.3492260767160358E-2</v>
      </c>
      <c r="AJ213" s="60">
        <f t="shared" ref="AJ213:AK213" si="257">1.3*AK213</f>
        <v>3.7180000000000004E-3</v>
      </c>
      <c r="AK213" s="60">
        <f t="shared" si="257"/>
        <v>2.8600000000000001E-3</v>
      </c>
      <c r="AL213" s="60">
        <f t="shared" si="194"/>
        <v>2.2000000000000001E-3</v>
      </c>
      <c r="AN213" s="60">
        <f t="shared" si="195"/>
        <v>6.6000000000000003E-2</v>
      </c>
    </row>
    <row r="214" spans="33:40">
      <c r="AG214" s="58">
        <f t="shared" si="190"/>
        <v>2006.790100999995</v>
      </c>
      <c r="AH214" s="20">
        <f t="shared" si="191"/>
        <v>6.3800000000000177</v>
      </c>
      <c r="AI214" s="60">
        <f t="shared" si="192"/>
        <v>6.3507039384359851E-2</v>
      </c>
      <c r="AJ214" s="60">
        <f t="shared" ref="AJ214:AK214" si="258">1.3*AK214</f>
        <v>3.7180000000000004E-3</v>
      </c>
      <c r="AK214" s="60">
        <f t="shared" si="258"/>
        <v>2.8600000000000001E-3</v>
      </c>
      <c r="AL214" s="60">
        <f t="shared" si="194"/>
        <v>2.2000000000000001E-3</v>
      </c>
      <c r="AN214" s="60">
        <f t="shared" si="195"/>
        <v>6.6000000000000003E-2</v>
      </c>
    </row>
    <row r="215" spans="33:40">
      <c r="AG215" s="58">
        <f t="shared" ref="AG215:AG278" si="259">AG214+0.001</f>
        <v>2006.791100999995</v>
      </c>
      <c r="AH215" s="20">
        <f t="shared" ref="AH215:AH278" si="260">AH214+(1.825/5)</f>
        <v>6.7450000000000179</v>
      </c>
      <c r="AI215" s="60">
        <f t="shared" ref="AI215:AI278" si="261" xml:space="preserve"> AN215 + AJ215*SIN((2*PI()*(AG215-2000)/0.235745306106089) + 0.083216746) + AK215*SIN((2*PI()*(AG215-2000)/0.0785817687020297) + 3.39124283) + AL215*SIN((2*PI()*(AG215-2000)/0.0261939229006765) + 0.748950468)</f>
        <v>6.3425255903520036E-2</v>
      </c>
      <c r="AJ215" s="60">
        <f t="shared" ref="AJ215:AK215" si="262">1.3*AK215</f>
        <v>3.7180000000000004E-3</v>
      </c>
      <c r="AK215" s="60">
        <f t="shared" si="262"/>
        <v>2.8600000000000001E-3</v>
      </c>
      <c r="AL215" s="60">
        <f t="shared" ref="AL215:AL278" si="263">AL214</f>
        <v>2.2000000000000001E-3</v>
      </c>
      <c r="AN215" s="60">
        <f t="shared" ref="AN215:AN278" si="264">AN214</f>
        <v>6.6000000000000003E-2</v>
      </c>
    </row>
    <row r="216" spans="33:40">
      <c r="AG216" s="58">
        <f t="shared" si="259"/>
        <v>2006.792100999995</v>
      </c>
      <c r="AH216" s="20">
        <f t="shared" si="260"/>
        <v>7.1100000000000181</v>
      </c>
      <c r="AI216" s="60">
        <f t="shared" si="261"/>
        <v>6.3265069747547406E-2</v>
      </c>
      <c r="AJ216" s="60">
        <f t="shared" ref="AJ216:AK216" si="265">1.3*AK216</f>
        <v>3.7180000000000004E-3</v>
      </c>
      <c r="AK216" s="60">
        <f t="shared" si="265"/>
        <v>2.8600000000000001E-3</v>
      </c>
      <c r="AL216" s="60">
        <f t="shared" si="263"/>
        <v>2.2000000000000001E-3</v>
      </c>
      <c r="AN216" s="60">
        <f t="shared" si="264"/>
        <v>6.6000000000000003E-2</v>
      </c>
    </row>
    <row r="217" spans="33:40">
      <c r="AG217" s="58">
        <f t="shared" si="259"/>
        <v>2006.793100999995</v>
      </c>
      <c r="AH217" s="20">
        <f t="shared" si="260"/>
        <v>7.4750000000000183</v>
      </c>
      <c r="AI217" s="60">
        <f t="shared" si="261"/>
        <v>6.3049493055403166E-2</v>
      </c>
      <c r="AJ217" s="60">
        <f t="shared" ref="AJ217:AK217" si="266">1.3*AK217</f>
        <v>3.7180000000000004E-3</v>
      </c>
      <c r="AK217" s="60">
        <f t="shared" si="266"/>
        <v>2.8600000000000001E-3</v>
      </c>
      <c r="AL217" s="60">
        <f t="shared" si="263"/>
        <v>2.2000000000000001E-3</v>
      </c>
      <c r="AN217" s="60">
        <f t="shared" si="264"/>
        <v>6.6000000000000003E-2</v>
      </c>
    </row>
    <row r="218" spans="33:40">
      <c r="AG218" s="58">
        <f t="shared" si="259"/>
        <v>2006.794100999995</v>
      </c>
      <c r="AH218" s="20">
        <f t="shared" si="260"/>
        <v>7.8400000000000185</v>
      </c>
      <c r="AI218" s="60">
        <f t="shared" si="261"/>
        <v>6.2804998471141849E-2</v>
      </c>
      <c r="AJ218" s="60">
        <f t="shared" ref="AJ218:AK218" si="267">1.3*AK218</f>
        <v>3.7180000000000004E-3</v>
      </c>
      <c r="AK218" s="60">
        <f t="shared" si="267"/>
        <v>2.8600000000000001E-3</v>
      </c>
      <c r="AL218" s="60">
        <f t="shared" si="263"/>
        <v>2.2000000000000001E-3</v>
      </c>
      <c r="AN218" s="60">
        <f t="shared" si="264"/>
        <v>6.6000000000000003E-2</v>
      </c>
    </row>
    <row r="219" spans="33:40">
      <c r="AG219" s="58">
        <f t="shared" si="259"/>
        <v>2006.7951009999949</v>
      </c>
      <c r="AH219" s="20">
        <f t="shared" si="260"/>
        <v>8.2050000000000178</v>
      </c>
      <c r="AI219" s="60">
        <f t="shared" si="261"/>
        <v>6.2559927686173536E-2</v>
      </c>
      <c r="AJ219" s="60">
        <f t="shared" ref="AJ219:AK219" si="268">1.3*AK219</f>
        <v>3.7180000000000004E-3</v>
      </c>
      <c r="AK219" s="60">
        <f t="shared" si="268"/>
        <v>2.8600000000000001E-3</v>
      </c>
      <c r="AL219" s="60">
        <f t="shared" si="263"/>
        <v>2.2000000000000001E-3</v>
      </c>
      <c r="AN219" s="60">
        <f t="shared" si="264"/>
        <v>6.6000000000000003E-2</v>
      </c>
    </row>
    <row r="220" spans="33:40">
      <c r="AG220" s="58">
        <f t="shared" si="259"/>
        <v>2006.7961009999949</v>
      </c>
      <c r="AH220" s="20">
        <f t="shared" si="260"/>
        <v>8.570000000000018</v>
      </c>
      <c r="AI220" s="60">
        <f t="shared" si="261"/>
        <v>6.2342792338909152E-2</v>
      </c>
      <c r="AJ220" s="60">
        <f t="shared" ref="AJ220:AK220" si="269">1.3*AK220</f>
        <v>3.7180000000000004E-3</v>
      </c>
      <c r="AK220" s="60">
        <f t="shared" si="269"/>
        <v>2.8600000000000001E-3</v>
      </c>
      <c r="AL220" s="60">
        <f t="shared" si="263"/>
        <v>2.2000000000000001E-3</v>
      </c>
      <c r="AN220" s="60">
        <f t="shared" si="264"/>
        <v>6.6000000000000003E-2</v>
      </c>
    </row>
    <row r="221" spans="33:40">
      <c r="AG221" s="58">
        <f t="shared" si="259"/>
        <v>2006.7971009999949</v>
      </c>
      <c r="AH221" s="20">
        <f t="shared" si="260"/>
        <v>8.9350000000000183</v>
      </c>
      <c r="AI221" s="60">
        <f t="shared" si="261"/>
        <v>6.2180565043341109E-2</v>
      </c>
      <c r="AJ221" s="60">
        <f t="shared" ref="AJ221:AK221" si="270">1.3*AK221</f>
        <v>3.7180000000000004E-3</v>
      </c>
      <c r="AK221" s="60">
        <f t="shared" si="270"/>
        <v>2.8600000000000001E-3</v>
      </c>
      <c r="AL221" s="60">
        <f t="shared" si="263"/>
        <v>2.2000000000000001E-3</v>
      </c>
      <c r="AN221" s="60">
        <f t="shared" si="264"/>
        <v>6.6000000000000003E-2</v>
      </c>
    </row>
    <row r="222" spans="33:40">
      <c r="AG222" s="58">
        <f t="shared" si="259"/>
        <v>2006.7981009999949</v>
      </c>
      <c r="AH222" s="20">
        <f t="shared" si="260"/>
        <v>9.3000000000000185</v>
      </c>
      <c r="AI222" s="60">
        <f t="shared" si="261"/>
        <v>6.2097058883705952E-2</v>
      </c>
      <c r="AJ222" s="60">
        <f t="shared" ref="AJ222:AK222" si="271">1.3*AK222</f>
        <v>3.7180000000000004E-3</v>
      </c>
      <c r="AK222" s="60">
        <f t="shared" si="271"/>
        <v>2.8600000000000001E-3</v>
      </c>
      <c r="AL222" s="60">
        <f t="shared" si="263"/>
        <v>2.2000000000000001E-3</v>
      </c>
      <c r="AN222" s="60">
        <f t="shared" si="264"/>
        <v>6.6000000000000003E-2</v>
      </c>
    </row>
    <row r="223" spans="33:40">
      <c r="AG223" s="58">
        <f t="shared" si="259"/>
        <v>2006.7991009999948</v>
      </c>
      <c r="AH223" s="20">
        <f t="shared" si="260"/>
        <v>9.6650000000000187</v>
      </c>
      <c r="AI223" s="60">
        <f t="shared" si="261"/>
        <v>6.2111488643862942E-2</v>
      </c>
      <c r="AJ223" s="60">
        <f t="shared" ref="AJ223:AK223" si="272">1.3*AK223</f>
        <v>3.7180000000000004E-3</v>
      </c>
      <c r="AK223" s="60">
        <f t="shared" si="272"/>
        <v>2.8600000000000001E-3</v>
      </c>
      <c r="AL223" s="60">
        <f t="shared" si="263"/>
        <v>2.2000000000000001E-3</v>
      </c>
      <c r="AN223" s="60">
        <f t="shared" si="264"/>
        <v>6.6000000000000003E-2</v>
      </c>
    </row>
    <row r="224" spans="33:40">
      <c r="AG224" s="58">
        <f t="shared" si="259"/>
        <v>2006.8001009999948</v>
      </c>
      <c r="AH224" s="20">
        <f t="shared" si="260"/>
        <v>10.030000000000019</v>
      </c>
      <c r="AI224" s="60">
        <f t="shared" si="261"/>
        <v>6.2237296627654252E-2</v>
      </c>
      <c r="AJ224" s="60">
        <f t="shared" ref="AJ224:AK224" si="273">1.3*AK224</f>
        <v>3.7180000000000004E-3</v>
      </c>
      <c r="AK224" s="60">
        <f t="shared" si="273"/>
        <v>2.8600000000000001E-3</v>
      </c>
      <c r="AL224" s="60">
        <f t="shared" si="263"/>
        <v>2.2000000000000001E-3</v>
      </c>
      <c r="AN224" s="60">
        <f t="shared" si="264"/>
        <v>6.6000000000000003E-2</v>
      </c>
    </row>
    <row r="225" spans="33:40">
      <c r="AG225" s="58">
        <f t="shared" si="259"/>
        <v>2006.8011009999948</v>
      </c>
      <c r="AH225" s="20">
        <f t="shared" si="260"/>
        <v>10.395000000000019</v>
      </c>
      <c r="AI225" s="60">
        <f t="shared" si="261"/>
        <v>6.248131076651376E-2</v>
      </c>
      <c r="AJ225" s="60">
        <f t="shared" ref="AJ225:AK225" si="274">1.3*AK225</f>
        <v>3.7180000000000004E-3</v>
      </c>
      <c r="AK225" s="60">
        <f t="shared" si="274"/>
        <v>2.8600000000000001E-3</v>
      </c>
      <c r="AL225" s="60">
        <f t="shared" si="263"/>
        <v>2.2000000000000001E-3</v>
      </c>
      <c r="AN225" s="60">
        <f t="shared" si="264"/>
        <v>6.6000000000000003E-2</v>
      </c>
    </row>
    <row r="226" spans="33:40">
      <c r="AG226" s="58">
        <f t="shared" si="259"/>
        <v>2006.8021009999948</v>
      </c>
      <c r="AH226" s="20">
        <f t="shared" si="260"/>
        <v>10.760000000000019</v>
      </c>
      <c r="AI226" s="60">
        <f t="shared" si="261"/>
        <v>6.2843283671213071E-2</v>
      </c>
      <c r="AJ226" s="60">
        <f t="shared" ref="AJ226:AK226" si="275">1.3*AK226</f>
        <v>3.7180000000000004E-3</v>
      </c>
      <c r="AK226" s="60">
        <f t="shared" si="275"/>
        <v>2.8600000000000001E-3</v>
      </c>
      <c r="AL226" s="60">
        <f t="shared" si="263"/>
        <v>2.2000000000000001E-3</v>
      </c>
      <c r="AN226" s="60">
        <f t="shared" si="264"/>
        <v>6.6000000000000003E-2</v>
      </c>
    </row>
    <row r="227" spans="33:40">
      <c r="AG227" s="58">
        <f t="shared" si="259"/>
        <v>2006.8031009999947</v>
      </c>
      <c r="AH227" s="20">
        <f t="shared" si="260"/>
        <v>11.12500000000002</v>
      </c>
      <c r="AI227" s="60">
        <f t="shared" si="261"/>
        <v>6.3315839456113049E-2</v>
      </c>
      <c r="AJ227" s="60">
        <f t="shared" ref="AJ227:AK227" si="276">1.3*AK227</f>
        <v>3.7180000000000004E-3</v>
      </c>
      <c r="AK227" s="60">
        <f t="shared" si="276"/>
        <v>2.8600000000000001E-3</v>
      </c>
      <c r="AL227" s="60">
        <f t="shared" si="263"/>
        <v>2.2000000000000001E-3</v>
      </c>
      <c r="AN227" s="60">
        <f t="shared" si="264"/>
        <v>6.6000000000000003E-2</v>
      </c>
    </row>
    <row r="228" spans="33:40">
      <c r="AG228" s="58">
        <f t="shared" si="259"/>
        <v>2006.8041009999947</v>
      </c>
      <c r="AH228" s="20">
        <f t="shared" si="260"/>
        <v>11.49000000000002</v>
      </c>
      <c r="AI228" s="60">
        <f t="shared" si="261"/>
        <v>6.3884831796778271E-2</v>
      </c>
      <c r="AJ228" s="60">
        <f t="shared" ref="AJ228:AK228" si="277">1.3*AK228</f>
        <v>3.7180000000000004E-3</v>
      </c>
      <c r="AK228" s="60">
        <f t="shared" si="277"/>
        <v>2.8600000000000001E-3</v>
      </c>
      <c r="AL228" s="60">
        <f t="shared" si="263"/>
        <v>2.2000000000000001E-3</v>
      </c>
      <c r="AN228" s="60">
        <f t="shared" si="264"/>
        <v>6.6000000000000003E-2</v>
      </c>
    </row>
    <row r="229" spans="33:40">
      <c r="AG229" s="58">
        <f t="shared" si="259"/>
        <v>2006.8051009999947</v>
      </c>
      <c r="AH229" s="20">
        <f t="shared" si="260"/>
        <v>11.85500000000002</v>
      </c>
      <c r="AI229" s="60">
        <f t="shared" si="261"/>
        <v>6.4530093113439463E-2</v>
      </c>
      <c r="AJ229" s="60">
        <f t="shared" ref="AJ229:AK229" si="278">1.3*AK229</f>
        <v>3.7180000000000004E-3</v>
      </c>
      <c r="AK229" s="60">
        <f t="shared" si="278"/>
        <v>2.8600000000000001E-3</v>
      </c>
      <c r="AL229" s="60">
        <f t="shared" si="263"/>
        <v>2.2000000000000001E-3</v>
      </c>
      <c r="AN229" s="60">
        <f t="shared" si="264"/>
        <v>6.6000000000000003E-2</v>
      </c>
    </row>
    <row r="230" spans="33:40">
      <c r="AG230" s="58">
        <f t="shared" si="259"/>
        <v>2006.8061009999947</v>
      </c>
      <c r="AH230" s="20">
        <f t="shared" si="260"/>
        <v>12.22000000000002</v>
      </c>
      <c r="AI230" s="60">
        <f t="shared" si="261"/>
        <v>6.5226532353332561E-2</v>
      </c>
      <c r="AJ230" s="60">
        <f t="shared" ref="AJ230:AK230" si="279">1.3*AK230</f>
        <v>3.7180000000000004E-3</v>
      </c>
      <c r="AK230" s="60">
        <f t="shared" si="279"/>
        <v>2.8600000000000001E-3</v>
      </c>
      <c r="AL230" s="60">
        <f t="shared" si="263"/>
        <v>2.2000000000000001E-3</v>
      </c>
      <c r="AN230" s="60">
        <f t="shared" si="264"/>
        <v>6.6000000000000003E-2</v>
      </c>
    </row>
    <row r="231" spans="33:40">
      <c r="AG231" s="58">
        <f t="shared" si="259"/>
        <v>2006.8071009999946</v>
      </c>
      <c r="AH231" s="20">
        <f t="shared" si="260"/>
        <v>12.58500000000002</v>
      </c>
      <c r="AI231" s="60">
        <f t="shared" si="261"/>
        <v>6.5945518858343155E-2</v>
      </c>
      <c r="AJ231" s="60">
        <f t="shared" ref="AJ231:AK231" si="280">1.3*AK231</f>
        <v>3.7180000000000004E-3</v>
      </c>
      <c r="AK231" s="60">
        <f t="shared" si="280"/>
        <v>2.8600000000000001E-3</v>
      </c>
      <c r="AL231" s="60">
        <f t="shared" si="263"/>
        <v>2.2000000000000001E-3</v>
      </c>
      <c r="AN231" s="60">
        <f t="shared" si="264"/>
        <v>6.6000000000000003E-2</v>
      </c>
    </row>
    <row r="232" spans="33:40">
      <c r="AG232" s="58">
        <f t="shared" si="259"/>
        <v>2006.8081009999946</v>
      </c>
      <c r="AH232" s="20">
        <f t="shared" si="260"/>
        <v>12.950000000000021</v>
      </c>
      <c r="AI232" s="60">
        <f t="shared" si="261"/>
        <v>6.6656473395284938E-2</v>
      </c>
      <c r="AJ232" s="60">
        <f t="shared" ref="AJ232:AK232" si="281">1.3*AK232</f>
        <v>3.7180000000000004E-3</v>
      </c>
      <c r="AK232" s="60">
        <f t="shared" si="281"/>
        <v>2.8600000000000001E-3</v>
      </c>
      <c r="AL232" s="60">
        <f t="shared" si="263"/>
        <v>2.2000000000000001E-3</v>
      </c>
      <c r="AN232" s="60">
        <f t="shared" si="264"/>
        <v>6.6000000000000003E-2</v>
      </c>
    </row>
    <row r="233" spans="33:40">
      <c r="AG233" s="58">
        <f t="shared" si="259"/>
        <v>2006.8091009999946</v>
      </c>
      <c r="AH233" s="20">
        <f t="shared" si="260"/>
        <v>13.315000000000021</v>
      </c>
      <c r="AI233" s="60">
        <f t="shared" si="261"/>
        <v>6.7328575534334772E-2</v>
      </c>
      <c r="AJ233" s="60">
        <f t="shared" ref="AJ233:AK233" si="282">1.3*AK233</f>
        <v>3.7180000000000004E-3</v>
      </c>
      <c r="AK233" s="60">
        <f t="shared" si="282"/>
        <v>2.8600000000000001E-3</v>
      </c>
      <c r="AL233" s="60">
        <f t="shared" si="263"/>
        <v>2.2000000000000001E-3</v>
      </c>
      <c r="AN233" s="60">
        <f t="shared" si="264"/>
        <v>6.6000000000000003E-2</v>
      </c>
    </row>
    <row r="234" spans="33:40">
      <c r="AG234" s="58">
        <f t="shared" si="259"/>
        <v>2006.8101009999946</v>
      </c>
      <c r="AH234" s="20">
        <f t="shared" si="260"/>
        <v>13.680000000000021</v>
      </c>
      <c r="AI234" s="60">
        <f t="shared" si="261"/>
        <v>6.7932489867865986E-2</v>
      </c>
      <c r="AJ234" s="60">
        <f t="shared" ref="AJ234:AK234" si="283">1.3*AK234</f>
        <v>3.7180000000000004E-3</v>
      </c>
      <c r="AK234" s="60">
        <f t="shared" si="283"/>
        <v>2.8600000000000001E-3</v>
      </c>
      <c r="AL234" s="60">
        <f t="shared" si="263"/>
        <v>2.2000000000000001E-3</v>
      </c>
      <c r="AN234" s="60">
        <f t="shared" si="264"/>
        <v>6.6000000000000003E-2</v>
      </c>
    </row>
    <row r="235" spans="33:40">
      <c r="AG235" s="58">
        <f t="shared" si="259"/>
        <v>2006.8111009999946</v>
      </c>
      <c r="AH235" s="20">
        <f t="shared" si="260"/>
        <v>14.045000000000021</v>
      </c>
      <c r="AI235" s="60">
        <f t="shared" si="261"/>
        <v>6.8442012450497372E-2</v>
      </c>
      <c r="AJ235" s="60">
        <f t="shared" ref="AJ235:AK235" si="284">1.3*AK235</f>
        <v>3.7180000000000004E-3</v>
      </c>
      <c r="AK235" s="60">
        <f t="shared" si="284"/>
        <v>2.8600000000000001E-3</v>
      </c>
      <c r="AL235" s="60">
        <f t="shared" si="263"/>
        <v>2.2000000000000001E-3</v>
      </c>
      <c r="AN235" s="60">
        <f t="shared" si="264"/>
        <v>6.6000000000000003E-2</v>
      </c>
    </row>
    <row r="236" spans="33:40">
      <c r="AG236" s="58">
        <f t="shared" si="259"/>
        <v>2006.8121009999945</v>
      </c>
      <c r="AH236" s="20">
        <f t="shared" si="260"/>
        <v>14.410000000000021</v>
      </c>
      <c r="AI236" s="60">
        <f t="shared" si="261"/>
        <v>6.8835543375603284E-2</v>
      </c>
      <c r="AJ236" s="60">
        <f t="shared" ref="AJ236:AK236" si="285">1.3*AK236</f>
        <v>3.7180000000000004E-3</v>
      </c>
      <c r="AK236" s="60">
        <f t="shared" si="285"/>
        <v>2.8600000000000001E-3</v>
      </c>
      <c r="AL236" s="60">
        <f t="shared" si="263"/>
        <v>2.2000000000000001E-3</v>
      </c>
      <c r="AN236" s="60">
        <f t="shared" si="264"/>
        <v>6.6000000000000003E-2</v>
      </c>
    </row>
    <row r="237" spans="33:40">
      <c r="AG237" s="58">
        <f t="shared" si="259"/>
        <v>2006.8131009999945</v>
      </c>
      <c r="AH237" s="20">
        <f t="shared" si="260"/>
        <v>14.775000000000022</v>
      </c>
      <c r="AI237" s="60">
        <f t="shared" si="261"/>
        <v>6.9097301324301891E-2</v>
      </c>
      <c r="AJ237" s="60">
        <f t="shared" ref="AJ237:AK237" si="286">1.3*AK237</f>
        <v>3.7180000000000004E-3</v>
      </c>
      <c r="AK237" s="60">
        <f t="shared" si="286"/>
        <v>2.8600000000000001E-3</v>
      </c>
      <c r="AL237" s="60">
        <f t="shared" si="263"/>
        <v>2.2000000000000001E-3</v>
      </c>
      <c r="AN237" s="60">
        <f t="shared" si="264"/>
        <v>6.6000000000000003E-2</v>
      </c>
    </row>
    <row r="238" spans="33:40">
      <c r="AG238" s="58">
        <f t="shared" si="259"/>
        <v>2006.8141009999945</v>
      </c>
      <c r="AH238" s="20">
        <f t="shared" si="260"/>
        <v>15.140000000000022</v>
      </c>
      <c r="AI238" s="60">
        <f t="shared" si="261"/>
        <v>6.9218210662154681E-2</v>
      </c>
      <c r="AJ238" s="60">
        <f t="shared" ref="AJ238:AK238" si="287">1.3*AK238</f>
        <v>3.7180000000000004E-3</v>
      </c>
      <c r="AK238" s="60">
        <f t="shared" si="287"/>
        <v>2.8600000000000001E-3</v>
      </c>
      <c r="AL238" s="60">
        <f t="shared" si="263"/>
        <v>2.2000000000000001E-3</v>
      </c>
      <c r="AN238" s="60">
        <f t="shared" si="264"/>
        <v>6.6000000000000003E-2</v>
      </c>
    </row>
    <row r="239" spans="33:40">
      <c r="AG239" s="58">
        <f t="shared" si="259"/>
        <v>2006.8151009999945</v>
      </c>
      <c r="AH239" s="20">
        <f t="shared" si="260"/>
        <v>15.505000000000022</v>
      </c>
      <c r="AI239" s="60">
        <f t="shared" si="261"/>
        <v>6.919641037277996E-2</v>
      </c>
      <c r="AJ239" s="60">
        <f t="shared" ref="AJ239:AK239" si="288">1.3*AK239</f>
        <v>3.7180000000000004E-3</v>
      </c>
      <c r="AK239" s="60">
        <f t="shared" si="288"/>
        <v>2.8600000000000001E-3</v>
      </c>
      <c r="AL239" s="60">
        <f t="shared" si="263"/>
        <v>2.2000000000000001E-3</v>
      </c>
      <c r="AN239" s="60">
        <f t="shared" si="264"/>
        <v>6.6000000000000003E-2</v>
      </c>
    </row>
    <row r="240" spans="33:40">
      <c r="AG240" s="58">
        <f t="shared" si="259"/>
        <v>2006.8161009999944</v>
      </c>
      <c r="AH240" s="20">
        <f t="shared" si="260"/>
        <v>15.870000000000022</v>
      </c>
      <c r="AI240" s="60">
        <f t="shared" si="261"/>
        <v>6.9037355734832051E-2</v>
      </c>
      <c r="AJ240" s="60">
        <f t="shared" ref="AJ240:AK240" si="289">1.3*AK240</f>
        <v>3.7180000000000004E-3</v>
      </c>
      <c r="AK240" s="60">
        <f t="shared" si="289"/>
        <v>2.8600000000000001E-3</v>
      </c>
      <c r="AL240" s="60">
        <f t="shared" si="263"/>
        <v>2.2000000000000001E-3</v>
      </c>
      <c r="AN240" s="60">
        <f t="shared" si="264"/>
        <v>6.6000000000000003E-2</v>
      </c>
    </row>
    <row r="241" spans="33:40">
      <c r="AG241" s="58">
        <f t="shared" si="259"/>
        <v>2006.8171009999944</v>
      </c>
      <c r="AH241" s="20">
        <f t="shared" si="260"/>
        <v>16.235000000000021</v>
      </c>
      <c r="AI241" s="60">
        <f t="shared" si="261"/>
        <v>6.8753506931751016E-2</v>
      </c>
      <c r="AJ241" s="60">
        <f t="shared" ref="AJ241:AK241" si="290">1.3*AK241</f>
        <v>3.7180000000000004E-3</v>
      </c>
      <c r="AK241" s="60">
        <f t="shared" si="290"/>
        <v>2.8600000000000001E-3</v>
      </c>
      <c r="AL241" s="60">
        <f t="shared" si="263"/>
        <v>2.2000000000000001E-3</v>
      </c>
      <c r="AN241" s="60">
        <f t="shared" si="264"/>
        <v>6.6000000000000003E-2</v>
      </c>
    </row>
    <row r="242" spans="33:40">
      <c r="AG242" s="58">
        <f t="shared" si="259"/>
        <v>2006.8181009999944</v>
      </c>
      <c r="AH242" s="20">
        <f t="shared" si="260"/>
        <v>16.600000000000019</v>
      </c>
      <c r="AI242" s="60">
        <f t="shared" si="261"/>
        <v>6.8363622399299467E-2</v>
      </c>
      <c r="AJ242" s="60">
        <f t="shared" ref="AJ242:AK242" si="291">1.3*AK242</f>
        <v>3.7180000000000004E-3</v>
      </c>
      <c r="AK242" s="60">
        <f t="shared" si="291"/>
        <v>2.8600000000000001E-3</v>
      </c>
      <c r="AL242" s="60">
        <f t="shared" si="263"/>
        <v>2.2000000000000001E-3</v>
      </c>
      <c r="AN242" s="60">
        <f t="shared" si="264"/>
        <v>6.6000000000000003E-2</v>
      </c>
    </row>
    <row r="243" spans="33:40">
      <c r="AG243" s="58">
        <f t="shared" si="259"/>
        <v>2006.8191009999944</v>
      </c>
      <c r="AH243" s="20">
        <f t="shared" si="260"/>
        <v>16.965000000000018</v>
      </c>
      <c r="AI243" s="60">
        <f t="shared" si="261"/>
        <v>6.7891697312138163E-2</v>
      </c>
      <c r="AJ243" s="60">
        <f t="shared" ref="AJ243:AK243" si="292">1.3*AK243</f>
        <v>3.7180000000000004E-3</v>
      </c>
      <c r="AK243" s="60">
        <f t="shared" si="292"/>
        <v>2.8600000000000001E-3</v>
      </c>
      <c r="AL243" s="60">
        <f t="shared" si="263"/>
        <v>2.2000000000000001E-3</v>
      </c>
      <c r="AN243" s="60">
        <f t="shared" si="264"/>
        <v>6.6000000000000003E-2</v>
      </c>
    </row>
    <row r="244" spans="33:40">
      <c r="AG244" s="58">
        <f t="shared" si="259"/>
        <v>2006.8201009999943</v>
      </c>
      <c r="AH244" s="20">
        <f t="shared" si="260"/>
        <v>17.330000000000016</v>
      </c>
      <c r="AI244" s="60">
        <f t="shared" si="261"/>
        <v>6.736560789383618E-2</v>
      </c>
      <c r="AJ244" s="60">
        <f t="shared" ref="AJ244:AK244" si="293">1.3*AK244</f>
        <v>3.7180000000000004E-3</v>
      </c>
      <c r="AK244" s="60">
        <f t="shared" si="293"/>
        <v>2.8600000000000001E-3</v>
      </c>
      <c r="AL244" s="60">
        <f t="shared" si="263"/>
        <v>2.2000000000000001E-3</v>
      </c>
      <c r="AN244" s="60">
        <f t="shared" si="264"/>
        <v>6.6000000000000003E-2</v>
      </c>
    </row>
    <row r="245" spans="33:40">
      <c r="AG245" s="58">
        <f t="shared" si="259"/>
        <v>2006.8211009999943</v>
      </c>
      <c r="AH245" s="20">
        <f t="shared" si="260"/>
        <v>17.695000000000014</v>
      </c>
      <c r="AI245" s="60">
        <f t="shared" si="261"/>
        <v>6.6815539043544703E-2</v>
      </c>
      <c r="AJ245" s="60">
        <f t="shared" ref="AJ245:AK245" si="294">1.3*AK245</f>
        <v>3.7180000000000004E-3</v>
      </c>
      <c r="AK245" s="60">
        <f t="shared" si="294"/>
        <v>2.8600000000000001E-3</v>
      </c>
      <c r="AL245" s="60">
        <f t="shared" si="263"/>
        <v>2.2000000000000001E-3</v>
      </c>
      <c r="AN245" s="60">
        <f t="shared" si="264"/>
        <v>6.6000000000000003E-2</v>
      </c>
    </row>
    <row r="246" spans="33:40">
      <c r="AG246" s="58">
        <f t="shared" si="259"/>
        <v>2006.8221009999943</v>
      </c>
      <c r="AH246" s="20">
        <f t="shared" si="260"/>
        <v>18.060000000000013</v>
      </c>
      <c r="AI246" s="60">
        <f t="shared" si="261"/>
        <v>6.6272285144767101E-2</v>
      </c>
      <c r="AJ246" s="60">
        <f t="shared" ref="AJ246:AK246" si="295">1.3*AK246</f>
        <v>3.7180000000000004E-3</v>
      </c>
      <c r="AK246" s="60">
        <f t="shared" si="295"/>
        <v>2.8600000000000001E-3</v>
      </c>
      <c r="AL246" s="60">
        <f t="shared" si="263"/>
        <v>2.2000000000000001E-3</v>
      </c>
      <c r="AN246" s="60">
        <f t="shared" si="264"/>
        <v>6.6000000000000003E-2</v>
      </c>
    </row>
    <row r="247" spans="33:40">
      <c r="AG247" s="58">
        <f t="shared" si="259"/>
        <v>2006.8231009999943</v>
      </c>
      <c r="AH247" s="20">
        <f t="shared" si="260"/>
        <v>18.425000000000011</v>
      </c>
      <c r="AI247" s="60">
        <f t="shared" si="261"/>
        <v>6.5765521149052611E-2</v>
      </c>
      <c r="AJ247" s="60">
        <f t="shared" ref="AJ247:AK247" si="296">1.3*AK247</f>
        <v>3.7180000000000004E-3</v>
      </c>
      <c r="AK247" s="60">
        <f t="shared" si="296"/>
        <v>2.8600000000000001E-3</v>
      </c>
      <c r="AL247" s="60">
        <f t="shared" si="263"/>
        <v>2.2000000000000001E-3</v>
      </c>
      <c r="AN247" s="60">
        <f t="shared" si="264"/>
        <v>6.6000000000000003E-2</v>
      </c>
    </row>
    <row r="248" spans="33:40">
      <c r="AG248" s="58">
        <f t="shared" si="259"/>
        <v>2006.8241009999942</v>
      </c>
      <c r="AH248" s="20">
        <f t="shared" si="260"/>
        <v>18.79000000000001</v>
      </c>
      <c r="AI248" s="60">
        <f t="shared" si="261"/>
        <v>6.5322142696273774E-2</v>
      </c>
      <c r="AJ248" s="60">
        <f t="shared" ref="AJ248:AK248" si="297">1.3*AK248</f>
        <v>3.7180000000000004E-3</v>
      </c>
      <c r="AK248" s="60">
        <f t="shared" si="297"/>
        <v>2.8600000000000001E-3</v>
      </c>
      <c r="AL248" s="60">
        <f t="shared" si="263"/>
        <v>2.2000000000000001E-3</v>
      </c>
      <c r="AN248" s="60">
        <f t="shared" si="264"/>
        <v>6.6000000000000003E-2</v>
      </c>
    </row>
    <row r="249" spans="33:40">
      <c r="AG249" s="58">
        <f t="shared" si="259"/>
        <v>2006.8251009999942</v>
      </c>
      <c r="AH249" s="20">
        <f t="shared" si="260"/>
        <v>19.155000000000008</v>
      </c>
      <c r="AI249" s="60">
        <f t="shared" si="261"/>
        <v>6.4964770048188708E-2</v>
      </c>
      <c r="AJ249" s="60">
        <f t="shared" ref="AJ249:AK249" si="298">1.3*AK249</f>
        <v>3.7180000000000004E-3</v>
      </c>
      <c r="AK249" s="60">
        <f t="shared" si="298"/>
        <v>2.8600000000000001E-3</v>
      </c>
      <c r="AL249" s="60">
        <f t="shared" si="263"/>
        <v>2.2000000000000001E-3</v>
      </c>
      <c r="AN249" s="60">
        <f t="shared" si="264"/>
        <v>6.6000000000000003E-2</v>
      </c>
    </row>
    <row r="250" spans="33:40">
      <c r="AG250" s="58">
        <f t="shared" si="259"/>
        <v>2006.8261009999942</v>
      </c>
      <c r="AH250" s="20">
        <f t="shared" si="260"/>
        <v>19.520000000000007</v>
      </c>
      <c r="AI250" s="60">
        <f t="shared" si="261"/>
        <v>6.4710501201570791E-2</v>
      </c>
      <c r="AJ250" s="60">
        <f t="shared" ref="AJ250:AK250" si="299">1.3*AK250</f>
        <v>3.7180000000000004E-3</v>
      </c>
      <c r="AK250" s="60">
        <f t="shared" si="299"/>
        <v>2.8600000000000001E-3</v>
      </c>
      <c r="AL250" s="60">
        <f t="shared" si="263"/>
        <v>2.2000000000000001E-3</v>
      </c>
      <c r="AN250" s="60">
        <f t="shared" si="264"/>
        <v>6.6000000000000003E-2</v>
      </c>
    </row>
    <row r="251" spans="33:40">
      <c r="AG251" s="58">
        <f t="shared" si="259"/>
        <v>2006.8271009999942</v>
      </c>
      <c r="AH251" s="20">
        <f t="shared" si="260"/>
        <v>19.885000000000005</v>
      </c>
      <c r="AI251" s="60">
        <f t="shared" si="261"/>
        <v>6.4569985250339579E-2</v>
      </c>
      <c r="AJ251" s="60">
        <f t="shared" ref="AJ251:AK251" si="300">1.3*AK251</f>
        <v>3.7180000000000004E-3</v>
      </c>
      <c r="AK251" s="60">
        <f t="shared" si="300"/>
        <v>2.8600000000000001E-3</v>
      </c>
      <c r="AL251" s="60">
        <f t="shared" si="263"/>
        <v>2.2000000000000001E-3</v>
      </c>
      <c r="AN251" s="60">
        <f t="shared" si="264"/>
        <v>6.6000000000000003E-2</v>
      </c>
    </row>
    <row r="252" spans="33:40">
      <c r="AG252" s="58">
        <f t="shared" si="259"/>
        <v>2006.8281009999941</v>
      </c>
      <c r="AH252" s="20">
        <f t="shared" si="260"/>
        <v>20.250000000000004</v>
      </c>
      <c r="AI252" s="60">
        <f t="shared" si="261"/>
        <v>6.454686870181145E-2</v>
      </c>
      <c r="AJ252" s="60">
        <f t="shared" ref="AJ252:AK252" si="301">1.3*AK252</f>
        <v>3.7180000000000004E-3</v>
      </c>
      <c r="AK252" s="60">
        <f t="shared" si="301"/>
        <v>2.8600000000000001E-3</v>
      </c>
      <c r="AL252" s="60">
        <f t="shared" si="263"/>
        <v>2.2000000000000001E-3</v>
      </c>
      <c r="AN252" s="60">
        <f t="shared" si="264"/>
        <v>6.6000000000000003E-2</v>
      </c>
    </row>
    <row r="253" spans="33:40">
      <c r="AG253" s="58">
        <f t="shared" si="259"/>
        <v>2006.8291009999941</v>
      </c>
      <c r="AH253" s="20">
        <f t="shared" si="260"/>
        <v>20.615000000000002</v>
      </c>
      <c r="AI253" s="60">
        <f t="shared" si="261"/>
        <v>6.4637646072059143E-2</v>
      </c>
      <c r="AJ253" s="60">
        <f t="shared" ref="AJ253:AK253" si="302">1.3*AK253</f>
        <v>3.7180000000000004E-3</v>
      </c>
      <c r="AK253" s="60">
        <f t="shared" si="302"/>
        <v>2.8600000000000001E-3</v>
      </c>
      <c r="AL253" s="60">
        <f t="shared" si="263"/>
        <v>2.2000000000000001E-3</v>
      </c>
      <c r="AN253" s="60">
        <f t="shared" si="264"/>
        <v>6.6000000000000003E-2</v>
      </c>
    </row>
    <row r="254" spans="33:40">
      <c r="AG254" s="58">
        <f t="shared" si="259"/>
        <v>2006.8301009999941</v>
      </c>
      <c r="AH254" s="20">
        <f t="shared" si="260"/>
        <v>20.98</v>
      </c>
      <c r="AI254" s="60">
        <f t="shared" si="261"/>
        <v>6.4831922913944032E-2</v>
      </c>
      <c r="AJ254" s="60">
        <f t="shared" ref="AJ254:AK254" si="303">1.3*AK254</f>
        <v>3.7180000000000004E-3</v>
      </c>
      <c r="AK254" s="60">
        <f t="shared" si="303"/>
        <v>2.8600000000000001E-3</v>
      </c>
      <c r="AL254" s="60">
        <f t="shared" si="263"/>
        <v>2.2000000000000001E-3</v>
      </c>
      <c r="AN254" s="60">
        <f t="shared" si="264"/>
        <v>6.6000000000000003E-2</v>
      </c>
    </row>
    <row r="255" spans="33:40">
      <c r="AG255" s="58">
        <f t="shared" si="259"/>
        <v>2006.8311009999941</v>
      </c>
      <c r="AH255" s="20">
        <f t="shared" si="260"/>
        <v>21.344999999999999</v>
      </c>
      <c r="AI255" s="60">
        <f t="shared" si="261"/>
        <v>6.5113075795641753E-2</v>
      </c>
      <c r="AJ255" s="60">
        <f t="shared" ref="AJ255:AK255" si="304">1.3*AK255</f>
        <v>3.7180000000000004E-3</v>
      </c>
      <c r="AK255" s="60">
        <f t="shared" si="304"/>
        <v>2.8600000000000001E-3</v>
      </c>
      <c r="AL255" s="60">
        <f t="shared" si="263"/>
        <v>2.2000000000000001E-3</v>
      </c>
      <c r="AN255" s="60">
        <f t="shared" si="264"/>
        <v>6.6000000000000003E-2</v>
      </c>
    </row>
    <row r="256" spans="33:40">
      <c r="AG256" s="58">
        <f t="shared" si="259"/>
        <v>2006.8321009999941</v>
      </c>
      <c r="AH256" s="20">
        <f t="shared" si="260"/>
        <v>21.709999999999997</v>
      </c>
      <c r="AI256" s="60">
        <f t="shared" si="261"/>
        <v>6.5459271000997757E-2</v>
      </c>
      <c r="AJ256" s="60">
        <f t="shared" ref="AJ256:AK256" si="305">1.3*AK256</f>
        <v>3.7180000000000004E-3</v>
      </c>
      <c r="AK256" s="60">
        <f t="shared" si="305"/>
        <v>2.8600000000000001E-3</v>
      </c>
      <c r="AL256" s="60">
        <f t="shared" si="263"/>
        <v>2.2000000000000001E-3</v>
      </c>
      <c r="AN256" s="60">
        <f t="shared" si="264"/>
        <v>6.6000000000000003E-2</v>
      </c>
    </row>
    <row r="257" spans="33:40">
      <c r="AG257" s="58">
        <f t="shared" si="259"/>
        <v>2006.833100999994</v>
      </c>
      <c r="AH257" s="20">
        <f t="shared" si="260"/>
        <v>22.074999999999996</v>
      </c>
      <c r="AI257" s="60">
        <f t="shared" si="261"/>
        <v>6.5844783168452187E-2</v>
      </c>
      <c r="AJ257" s="60">
        <f t="shared" ref="AJ257:AK257" si="306">1.3*AK257</f>
        <v>3.7180000000000004E-3</v>
      </c>
      <c r="AK257" s="60">
        <f t="shared" si="306"/>
        <v>2.8600000000000001E-3</v>
      </c>
      <c r="AL257" s="60">
        <f t="shared" si="263"/>
        <v>2.2000000000000001E-3</v>
      </c>
      <c r="AN257" s="60">
        <f t="shared" si="264"/>
        <v>6.6000000000000003E-2</v>
      </c>
    </row>
    <row r="258" spans="33:40">
      <c r="AG258" s="58">
        <f t="shared" si="259"/>
        <v>2006.834100999994</v>
      </c>
      <c r="AH258" s="20">
        <f t="shared" si="260"/>
        <v>22.439999999999994</v>
      </c>
      <c r="AI258" s="60">
        <f t="shared" si="261"/>
        <v>6.6241537899702718E-2</v>
      </c>
      <c r="AJ258" s="60">
        <f t="shared" ref="AJ258:AK258" si="307">1.3*AK258</f>
        <v>3.7180000000000004E-3</v>
      </c>
      <c r="AK258" s="60">
        <f t="shared" si="307"/>
        <v>2.8600000000000001E-3</v>
      </c>
      <c r="AL258" s="60">
        <f t="shared" si="263"/>
        <v>2.2000000000000001E-3</v>
      </c>
      <c r="AN258" s="60">
        <f t="shared" si="264"/>
        <v>6.6000000000000003E-2</v>
      </c>
    </row>
    <row r="259" spans="33:40">
      <c r="AG259" s="58">
        <f t="shared" si="259"/>
        <v>2006.835100999994</v>
      </c>
      <c r="AH259" s="20">
        <f t="shared" si="260"/>
        <v>22.804999999999993</v>
      </c>
      <c r="AI259" s="60">
        <f t="shared" si="261"/>
        <v>6.6620789536836492E-2</v>
      </c>
      <c r="AJ259" s="60">
        <f t="shared" ref="AJ259:AK259" si="308">1.3*AK259</f>
        <v>3.7180000000000004E-3</v>
      </c>
      <c r="AK259" s="60">
        <f t="shared" si="308"/>
        <v>2.8600000000000001E-3</v>
      </c>
      <c r="AL259" s="60">
        <f t="shared" si="263"/>
        <v>2.2000000000000001E-3</v>
      </c>
      <c r="AN259" s="60">
        <f t="shared" si="264"/>
        <v>6.6000000000000003E-2</v>
      </c>
    </row>
    <row r="260" spans="33:40">
      <c r="AG260" s="58">
        <f t="shared" si="259"/>
        <v>2006.836100999994</v>
      </c>
      <c r="AH260" s="20">
        <f t="shared" si="260"/>
        <v>23.169999999999991</v>
      </c>
      <c r="AI260" s="60">
        <f t="shared" si="261"/>
        <v>6.6954837562293396E-2</v>
      </c>
      <c r="AJ260" s="60">
        <f t="shared" ref="AJ260:AK260" si="309">1.3*AK260</f>
        <v>3.7180000000000004E-3</v>
      </c>
      <c r="AK260" s="60">
        <f t="shared" si="309"/>
        <v>2.8600000000000001E-3</v>
      </c>
      <c r="AL260" s="60">
        <f t="shared" si="263"/>
        <v>2.2000000000000001E-3</v>
      </c>
      <c r="AN260" s="60">
        <f t="shared" si="264"/>
        <v>6.6000000000000003E-2</v>
      </c>
    </row>
    <row r="261" spans="33:40">
      <c r="AG261" s="58">
        <f t="shared" si="259"/>
        <v>2006.8371009999939</v>
      </c>
      <c r="AH261" s="20">
        <f t="shared" si="260"/>
        <v>23.534999999999989</v>
      </c>
      <c r="AI261" s="60">
        <f t="shared" si="261"/>
        <v>6.7218682863170148E-2</v>
      </c>
      <c r="AJ261" s="60">
        <f t="shared" ref="AJ261:AK261" si="310">1.3*AK261</f>
        <v>3.7180000000000004E-3</v>
      </c>
      <c r="AK261" s="60">
        <f t="shared" si="310"/>
        <v>2.8600000000000001E-3</v>
      </c>
      <c r="AL261" s="60">
        <f t="shared" si="263"/>
        <v>2.2000000000000001E-3</v>
      </c>
      <c r="AN261" s="60">
        <f t="shared" si="264"/>
        <v>6.6000000000000003E-2</v>
      </c>
    </row>
    <row r="262" spans="33:40">
      <c r="AG262" s="58">
        <f t="shared" si="259"/>
        <v>2006.8381009999939</v>
      </c>
      <c r="AH262" s="20">
        <f t="shared" si="260"/>
        <v>23.899999999999988</v>
      </c>
      <c r="AI262" s="60">
        <f t="shared" si="261"/>
        <v>6.7391528546771232E-2</v>
      </c>
      <c r="AJ262" s="60">
        <f t="shared" ref="AJ262:AK262" si="311">1.3*AK262</f>
        <v>3.7180000000000004E-3</v>
      </c>
      <c r="AK262" s="60">
        <f t="shared" si="311"/>
        <v>2.8600000000000001E-3</v>
      </c>
      <c r="AL262" s="60">
        <f t="shared" si="263"/>
        <v>2.2000000000000001E-3</v>
      </c>
      <c r="AN262" s="60">
        <f t="shared" si="264"/>
        <v>6.6000000000000003E-2</v>
      </c>
    </row>
    <row r="263" spans="33:40">
      <c r="AG263" s="58">
        <f t="shared" si="259"/>
        <v>2006.8391009999939</v>
      </c>
      <c r="AH263" s="20">
        <f t="shared" si="260"/>
        <v>24.264999999999986</v>
      </c>
      <c r="AI263" s="60">
        <f t="shared" si="261"/>
        <v>6.745803890068465E-2</v>
      </c>
      <c r="AJ263" s="60">
        <f t="shared" ref="AJ263:AK263" si="312">1.3*AK263</f>
        <v>3.7180000000000004E-3</v>
      </c>
      <c r="AK263" s="60">
        <f t="shared" si="312"/>
        <v>2.8600000000000001E-3</v>
      </c>
      <c r="AL263" s="60">
        <f t="shared" si="263"/>
        <v>2.2000000000000001E-3</v>
      </c>
      <c r="AN263" s="60">
        <f t="shared" si="264"/>
        <v>6.6000000000000003E-2</v>
      </c>
    </row>
    <row r="264" spans="33:40">
      <c r="AG264" s="58">
        <f t="shared" si="259"/>
        <v>2006.8401009999939</v>
      </c>
      <c r="AH264" s="20">
        <f t="shared" si="260"/>
        <v>24.629999999999985</v>
      </c>
      <c r="AI264" s="60">
        <f t="shared" si="261"/>
        <v>6.7409283947902465E-2</v>
      </c>
      <c r="AJ264" s="60">
        <f t="shared" ref="AJ264:AK264" si="313">1.3*AK264</f>
        <v>3.7180000000000004E-3</v>
      </c>
      <c r="AK264" s="60">
        <f t="shared" si="313"/>
        <v>2.8600000000000001E-3</v>
      </c>
      <c r="AL264" s="60">
        <f t="shared" si="263"/>
        <v>2.2000000000000001E-3</v>
      </c>
      <c r="AN264" s="60">
        <f t="shared" si="264"/>
        <v>6.6000000000000003E-2</v>
      </c>
    </row>
    <row r="265" spans="33:40">
      <c r="AG265" s="58">
        <f t="shared" si="259"/>
        <v>2006.8411009999938</v>
      </c>
      <c r="AH265" s="20">
        <f t="shared" si="260"/>
        <v>24.994999999999983</v>
      </c>
      <c r="AI265" s="60">
        <f t="shared" si="261"/>
        <v>6.7243315062141415E-2</v>
      </c>
      <c r="AJ265" s="60">
        <f t="shared" ref="AJ265:AK265" si="314">1.3*AK265</f>
        <v>3.7180000000000004E-3</v>
      </c>
      <c r="AK265" s="60">
        <f t="shared" si="314"/>
        <v>2.8600000000000001E-3</v>
      </c>
      <c r="AL265" s="60">
        <f t="shared" si="263"/>
        <v>2.2000000000000001E-3</v>
      </c>
      <c r="AN265" s="60">
        <f t="shared" si="264"/>
        <v>6.6000000000000003E-2</v>
      </c>
    </row>
    <row r="266" spans="33:40">
      <c r="AG266" s="58">
        <f t="shared" si="259"/>
        <v>2006.8421009999938</v>
      </c>
      <c r="AH266" s="20">
        <f t="shared" si="260"/>
        <v>25.359999999999982</v>
      </c>
      <c r="AI266" s="60">
        <f t="shared" si="261"/>
        <v>6.6965338248827569E-2</v>
      </c>
      <c r="AJ266" s="60">
        <f t="shared" ref="AJ266:AK266" si="315">1.3*AK266</f>
        <v>3.7180000000000004E-3</v>
      </c>
      <c r="AK266" s="60">
        <f t="shared" si="315"/>
        <v>2.8600000000000001E-3</v>
      </c>
      <c r="AL266" s="60">
        <f t="shared" si="263"/>
        <v>2.2000000000000001E-3</v>
      </c>
      <c r="AN266" s="60">
        <f t="shared" si="264"/>
        <v>6.6000000000000003E-2</v>
      </c>
    </row>
    <row r="267" spans="33:40">
      <c r="AG267" s="58">
        <f t="shared" si="259"/>
        <v>2006.8431009999938</v>
      </c>
      <c r="AH267" s="20">
        <f t="shared" si="260"/>
        <v>25.72499999999998</v>
      </c>
      <c r="AI267" s="60">
        <f t="shared" si="261"/>
        <v>6.6587474752599157E-2</v>
      </c>
      <c r="AJ267" s="60">
        <f t="shared" ref="AJ267:AK267" si="316">1.3*AK267</f>
        <v>3.7180000000000004E-3</v>
      </c>
      <c r="AK267" s="60">
        <f t="shared" si="316"/>
        <v>2.8600000000000001E-3</v>
      </c>
      <c r="AL267" s="60">
        <f t="shared" si="263"/>
        <v>2.2000000000000001E-3</v>
      </c>
      <c r="AN267" s="60">
        <f t="shared" si="264"/>
        <v>6.6000000000000003E-2</v>
      </c>
    </row>
    <row r="268" spans="33:40">
      <c r="AG268" s="58">
        <f t="shared" si="259"/>
        <v>2006.8441009999938</v>
      </c>
      <c r="AH268" s="20">
        <f t="shared" si="260"/>
        <v>26.089999999999979</v>
      </c>
      <c r="AI268" s="60">
        <f t="shared" si="261"/>
        <v>6.6128122302284542E-2</v>
      </c>
      <c r="AJ268" s="60">
        <f t="shared" ref="AJ268:AK268" si="317">1.3*AK268</f>
        <v>3.7180000000000004E-3</v>
      </c>
      <c r="AK268" s="60">
        <f t="shared" si="317"/>
        <v>2.8600000000000001E-3</v>
      </c>
      <c r="AL268" s="60">
        <f t="shared" si="263"/>
        <v>2.2000000000000001E-3</v>
      </c>
      <c r="AN268" s="60">
        <f t="shared" si="264"/>
        <v>6.6000000000000003E-2</v>
      </c>
    </row>
    <row r="269" spans="33:40">
      <c r="AG269" s="58">
        <f t="shared" si="259"/>
        <v>2006.8451009999937</v>
      </c>
      <c r="AH269" s="20">
        <f t="shared" si="260"/>
        <v>26.454999999999977</v>
      </c>
      <c r="AI269" s="60">
        <f t="shared" si="261"/>
        <v>6.5610953194760138E-2</v>
      </c>
      <c r="AJ269" s="60">
        <f t="shared" ref="AJ269:AK269" si="318">1.3*AK269</f>
        <v>3.7180000000000004E-3</v>
      </c>
      <c r="AK269" s="60">
        <f t="shared" si="318"/>
        <v>2.8600000000000001E-3</v>
      </c>
      <c r="AL269" s="60">
        <f t="shared" si="263"/>
        <v>2.2000000000000001E-3</v>
      </c>
      <c r="AN269" s="60">
        <f t="shared" si="264"/>
        <v>6.6000000000000003E-2</v>
      </c>
    </row>
    <row r="270" spans="33:40">
      <c r="AG270" s="58">
        <f t="shared" si="259"/>
        <v>2006.8461009999937</v>
      </c>
      <c r="AH270" s="20">
        <f t="shared" si="260"/>
        <v>26.819999999999975</v>
      </c>
      <c r="AI270" s="60">
        <f t="shared" si="261"/>
        <v>6.5063606238934507E-2</v>
      </c>
      <c r="AJ270" s="60">
        <f t="shared" ref="AJ270:AK270" si="319">1.3*AK270</f>
        <v>3.7180000000000004E-3</v>
      </c>
      <c r="AK270" s="60">
        <f t="shared" si="319"/>
        <v>2.8600000000000001E-3</v>
      </c>
      <c r="AL270" s="60">
        <f t="shared" si="263"/>
        <v>2.2000000000000001E-3</v>
      </c>
      <c r="AN270" s="60">
        <f t="shared" si="264"/>
        <v>6.6000000000000003E-2</v>
      </c>
    </row>
    <row r="271" spans="33:40">
      <c r="AG271" s="58">
        <f t="shared" si="259"/>
        <v>2006.8471009999937</v>
      </c>
      <c r="AH271" s="20">
        <f t="shared" si="260"/>
        <v>27.184999999999974</v>
      </c>
      <c r="AI271" s="60">
        <f t="shared" si="261"/>
        <v>6.451614713799822E-2</v>
      </c>
      <c r="AJ271" s="60">
        <f t="shared" ref="AJ271:AK271" si="320">1.3*AK271</f>
        <v>3.7180000000000004E-3</v>
      </c>
      <c r="AK271" s="60">
        <f t="shared" si="320"/>
        <v>2.8600000000000001E-3</v>
      </c>
      <c r="AL271" s="60">
        <f t="shared" si="263"/>
        <v>2.2000000000000001E-3</v>
      </c>
      <c r="AN271" s="60">
        <f t="shared" si="264"/>
        <v>6.6000000000000003E-2</v>
      </c>
    </row>
    <row r="272" spans="33:40">
      <c r="AG272" s="58">
        <f t="shared" si="259"/>
        <v>2006.8481009999937</v>
      </c>
      <c r="AH272" s="20">
        <f t="shared" si="260"/>
        <v>27.549999999999972</v>
      </c>
      <c r="AI272" s="60">
        <f t="shared" si="261"/>
        <v>6.3999385176504622E-2</v>
      </c>
      <c r="AJ272" s="60">
        <f t="shared" ref="AJ272:AK272" si="321">1.3*AK272</f>
        <v>3.7180000000000004E-3</v>
      </c>
      <c r="AK272" s="60">
        <f t="shared" si="321"/>
        <v>2.8600000000000001E-3</v>
      </c>
      <c r="AL272" s="60">
        <f t="shared" si="263"/>
        <v>2.2000000000000001E-3</v>
      </c>
      <c r="AN272" s="60">
        <f t="shared" si="264"/>
        <v>6.6000000000000003E-2</v>
      </c>
    </row>
    <row r="273" spans="33:40">
      <c r="AG273" s="58">
        <f t="shared" si="259"/>
        <v>2006.8491009999937</v>
      </c>
      <c r="AH273" s="20">
        <f t="shared" si="260"/>
        <v>27.914999999999971</v>
      </c>
      <c r="AI273" s="60">
        <f t="shared" si="261"/>
        <v>6.3543142337616834E-2</v>
      </c>
      <c r="AJ273" s="60">
        <f t="shared" ref="AJ273:AK273" si="322">1.3*AK273</f>
        <v>3.7180000000000004E-3</v>
      </c>
      <c r="AK273" s="60">
        <f t="shared" si="322"/>
        <v>2.8600000000000001E-3</v>
      </c>
      <c r="AL273" s="60">
        <f t="shared" si="263"/>
        <v>2.2000000000000001E-3</v>
      </c>
      <c r="AN273" s="60">
        <f t="shared" si="264"/>
        <v>6.6000000000000003E-2</v>
      </c>
    </row>
    <row r="274" spans="33:40">
      <c r="AG274" s="58">
        <f t="shared" si="259"/>
        <v>2006.8501009999936</v>
      </c>
      <c r="AH274" s="20">
        <f t="shared" si="260"/>
        <v>28.279999999999969</v>
      </c>
      <c r="AI274" s="60">
        <f t="shared" si="261"/>
        <v>6.317457373198114E-2</v>
      </c>
      <c r="AJ274" s="60">
        <f t="shared" ref="AJ274:AK274" si="323">1.3*AK274</f>
        <v>3.7180000000000004E-3</v>
      </c>
      <c r="AK274" s="60">
        <f t="shared" si="323"/>
        <v>2.8600000000000001E-3</v>
      </c>
      <c r="AL274" s="60">
        <f t="shared" si="263"/>
        <v>2.2000000000000001E-3</v>
      </c>
      <c r="AN274" s="60">
        <f t="shared" si="264"/>
        <v>6.6000000000000003E-2</v>
      </c>
    </row>
    <row r="275" spans="33:40">
      <c r="AG275" s="58">
        <f t="shared" si="259"/>
        <v>2006.8511009999936</v>
      </c>
      <c r="AH275" s="20">
        <f t="shared" si="260"/>
        <v>28.644999999999968</v>
      </c>
      <c r="AI275" s="60">
        <f t="shared" si="261"/>
        <v>6.2916635314983926E-2</v>
      </c>
      <c r="AJ275" s="60">
        <f t="shared" ref="AJ275:AK275" si="324">1.3*AK275</f>
        <v>3.7180000000000004E-3</v>
      </c>
      <c r="AK275" s="60">
        <f t="shared" si="324"/>
        <v>2.8600000000000001E-3</v>
      </c>
      <c r="AL275" s="60">
        <f t="shared" si="263"/>
        <v>2.2000000000000001E-3</v>
      </c>
      <c r="AN275" s="60">
        <f t="shared" si="264"/>
        <v>6.6000000000000003E-2</v>
      </c>
    </row>
    <row r="276" spans="33:40">
      <c r="AG276" s="58">
        <f t="shared" si="259"/>
        <v>2006.8521009999936</v>
      </c>
      <c r="AH276" s="20">
        <f t="shared" si="260"/>
        <v>29.009999999999966</v>
      </c>
      <c r="AI276" s="60">
        <f t="shared" si="261"/>
        <v>6.278678646986291E-2</v>
      </c>
      <c r="AJ276" s="60">
        <f t="shared" ref="AJ276:AK276" si="325">1.3*AK276</f>
        <v>3.7180000000000004E-3</v>
      </c>
      <c r="AK276" s="60">
        <f t="shared" si="325"/>
        <v>2.8600000000000001E-3</v>
      </c>
      <c r="AL276" s="60">
        <f t="shared" si="263"/>
        <v>2.2000000000000001E-3</v>
      </c>
      <c r="AN276" s="60">
        <f t="shared" si="264"/>
        <v>6.6000000000000003E-2</v>
      </c>
    </row>
    <row r="277" spans="33:40">
      <c r="AG277" s="58">
        <f t="shared" si="259"/>
        <v>2006.8531009999936</v>
      </c>
      <c r="AH277" s="20">
        <f t="shared" si="260"/>
        <v>29.374999999999964</v>
      </c>
      <c r="AI277" s="60">
        <f t="shared" si="261"/>
        <v>6.2796001620946257E-2</v>
      </c>
      <c r="AJ277" s="60">
        <f t="shared" ref="AJ277:AK277" si="326">1.3*AK277</f>
        <v>3.7180000000000004E-3</v>
      </c>
      <c r="AK277" s="60">
        <f t="shared" si="326"/>
        <v>2.8600000000000001E-3</v>
      </c>
      <c r="AL277" s="60">
        <f t="shared" si="263"/>
        <v>2.2000000000000001E-3</v>
      </c>
      <c r="AN277" s="60">
        <f t="shared" si="264"/>
        <v>6.6000000000000003E-2</v>
      </c>
    </row>
    <row r="278" spans="33:40">
      <c r="AG278" s="58">
        <f t="shared" si="259"/>
        <v>2006.8541009999935</v>
      </c>
      <c r="AH278" s="20">
        <f t="shared" si="260"/>
        <v>29.739999999999963</v>
      </c>
      <c r="AI278" s="60">
        <f t="shared" si="261"/>
        <v>6.2948147382073424E-2</v>
      </c>
      <c r="AJ278" s="60">
        <f t="shared" ref="AJ278:AK278" si="327">1.3*AK278</f>
        <v>3.7180000000000004E-3</v>
      </c>
      <c r="AK278" s="60">
        <f t="shared" si="327"/>
        <v>2.8600000000000001E-3</v>
      </c>
      <c r="AL278" s="60">
        <f t="shared" si="263"/>
        <v>2.2000000000000001E-3</v>
      </c>
      <c r="AN278" s="60">
        <f t="shared" si="264"/>
        <v>6.6000000000000003E-2</v>
      </c>
    </row>
    <row r="279" spans="33:40">
      <c r="AG279" s="58">
        <f t="shared" ref="AG279:AG342" si="328">AG278+0.001</f>
        <v>2006.8551009999935</v>
      </c>
      <c r="AH279" s="20">
        <f t="shared" ref="AH279:AH342" si="329">AH278+(1.825/5)</f>
        <v>30.104999999999961</v>
      </c>
      <c r="AI279" s="60">
        <f t="shared" ref="AI279:AI342" si="330" xml:space="preserve"> AN279 + AJ279*SIN((2*PI()*(AG279-2000)/0.235745306106089) + 0.083216746) + AK279*SIN((2*PI()*(AG279-2000)/0.0785817687020297) + 3.39124283) + AL279*SIN((2*PI()*(AG279-2000)/0.0261939229006765) + 0.748950468)</f>
        <v>6.3239760850967983E-2</v>
      </c>
      <c r="AJ279" s="60">
        <f t="shared" ref="AJ279:AK279" si="331">1.3*AK279</f>
        <v>3.7180000000000004E-3</v>
      </c>
      <c r="AK279" s="60">
        <f t="shared" si="331"/>
        <v>2.8600000000000001E-3</v>
      </c>
      <c r="AL279" s="60">
        <f t="shared" ref="AL279:AL342" si="332">AL278</f>
        <v>2.2000000000000001E-3</v>
      </c>
      <c r="AN279" s="60">
        <f t="shared" ref="AN279:AN342" si="333">AN278</f>
        <v>6.6000000000000003E-2</v>
      </c>
    </row>
    <row r="280" spans="33:40">
      <c r="AG280" s="58">
        <f t="shared" si="328"/>
        <v>2006.8561009999935</v>
      </c>
      <c r="AH280" s="20">
        <f t="shared" si="329"/>
        <v>30.46999999999996</v>
      </c>
      <c r="AI280" s="60">
        <f t="shared" si="330"/>
        <v>6.3660241727254152E-2</v>
      </c>
      <c r="AJ280" s="60">
        <f t="shared" ref="AJ280:AK280" si="334">1.3*AK280</f>
        <v>3.7180000000000004E-3</v>
      </c>
      <c r="AK280" s="60">
        <f t="shared" si="334"/>
        <v>2.8600000000000001E-3</v>
      </c>
      <c r="AL280" s="60">
        <f t="shared" si="332"/>
        <v>2.2000000000000001E-3</v>
      </c>
      <c r="AN280" s="60">
        <f t="shared" si="333"/>
        <v>6.6000000000000003E-2</v>
      </c>
    </row>
    <row r="281" spans="33:40">
      <c r="AG281" s="58">
        <f t="shared" si="328"/>
        <v>2006.8571009999935</v>
      </c>
      <c r="AH281" s="20">
        <f t="shared" si="329"/>
        <v>30.834999999999958</v>
      </c>
      <c r="AI281" s="60">
        <f t="shared" si="330"/>
        <v>6.4192447272868242E-2</v>
      </c>
      <c r="AJ281" s="60">
        <f t="shared" ref="AJ281:AK281" si="335">1.3*AK281</f>
        <v>3.7180000000000004E-3</v>
      </c>
      <c r="AK281" s="60">
        <f t="shared" si="335"/>
        <v>2.8600000000000001E-3</v>
      </c>
      <c r="AL281" s="60">
        <f t="shared" si="332"/>
        <v>2.2000000000000001E-3</v>
      </c>
      <c r="AN281" s="60">
        <f t="shared" si="333"/>
        <v>6.6000000000000003E-2</v>
      </c>
    </row>
    <row r="282" spans="33:40">
      <c r="AG282" s="58">
        <f t="shared" si="328"/>
        <v>2006.8581009999934</v>
      </c>
      <c r="AH282" s="20">
        <f t="shared" si="329"/>
        <v>31.199999999999957</v>
      </c>
      <c r="AI282" s="60">
        <f t="shared" si="330"/>
        <v>6.4813656103416703E-2</v>
      </c>
      <c r="AJ282" s="60">
        <f t="shared" ref="AJ282:AK282" si="336">1.3*AK282</f>
        <v>3.7180000000000004E-3</v>
      </c>
      <c r="AK282" s="60">
        <f t="shared" si="336"/>
        <v>2.8600000000000001E-3</v>
      </c>
      <c r="AL282" s="60">
        <f t="shared" si="332"/>
        <v>2.2000000000000001E-3</v>
      </c>
      <c r="AN282" s="60">
        <f t="shared" si="333"/>
        <v>6.6000000000000003E-2</v>
      </c>
    </row>
    <row r="283" spans="33:40">
      <c r="AG283" s="58">
        <f t="shared" si="328"/>
        <v>2006.8591009999934</v>
      </c>
      <c r="AH283" s="20">
        <f t="shared" si="329"/>
        <v>31.564999999999955</v>
      </c>
      <c r="AI283" s="60">
        <f t="shared" si="330"/>
        <v>6.549684571604375E-2</v>
      </c>
      <c r="AJ283" s="60">
        <f t="shared" ref="AJ283:AK283" si="337">1.3*AK283</f>
        <v>3.7180000000000004E-3</v>
      </c>
      <c r="AK283" s="60">
        <f t="shared" si="337"/>
        <v>2.8600000000000001E-3</v>
      </c>
      <c r="AL283" s="60">
        <f t="shared" si="332"/>
        <v>2.2000000000000001E-3</v>
      </c>
      <c r="AN283" s="60">
        <f t="shared" si="333"/>
        <v>6.6000000000000003E-2</v>
      </c>
    </row>
    <row r="284" spans="33:40">
      <c r="AG284" s="58">
        <f t="shared" si="328"/>
        <v>2006.8601009999934</v>
      </c>
      <c r="AH284" s="20">
        <f t="shared" si="329"/>
        <v>31.929999999999954</v>
      </c>
      <c r="AI284" s="60">
        <f t="shared" si="330"/>
        <v>6.6212210730681231E-2</v>
      </c>
      <c r="AJ284" s="60">
        <f t="shared" ref="AJ284:AK284" si="338">1.3*AK284</f>
        <v>3.7180000000000004E-3</v>
      </c>
      <c r="AK284" s="60">
        <f t="shared" si="338"/>
        <v>2.8600000000000001E-3</v>
      </c>
      <c r="AL284" s="60">
        <f t="shared" si="332"/>
        <v>2.2000000000000001E-3</v>
      </c>
      <c r="AN284" s="60">
        <f t="shared" si="333"/>
        <v>6.6000000000000003E-2</v>
      </c>
    </row>
    <row r="285" spans="33:40">
      <c r="AG285" s="58">
        <f t="shared" si="328"/>
        <v>2006.8611009999934</v>
      </c>
      <c r="AH285" s="20">
        <f t="shared" si="329"/>
        <v>32.294999999999952</v>
      </c>
      <c r="AI285" s="60">
        <f t="shared" si="330"/>
        <v>6.6928835073603365E-2</v>
      </c>
      <c r="AJ285" s="60">
        <f t="shared" ref="AJ285:AK285" si="339">1.3*AK285</f>
        <v>3.7180000000000004E-3</v>
      </c>
      <c r="AK285" s="60">
        <f t="shared" si="339"/>
        <v>2.8600000000000001E-3</v>
      </c>
      <c r="AL285" s="60">
        <f t="shared" si="332"/>
        <v>2.2000000000000001E-3</v>
      </c>
      <c r="AN285" s="60">
        <f t="shared" si="333"/>
        <v>6.6000000000000003E-2</v>
      </c>
    </row>
    <row r="286" spans="33:40">
      <c r="AG286" s="58">
        <f t="shared" si="328"/>
        <v>2006.8621009999933</v>
      </c>
      <c r="AH286" s="20">
        <f t="shared" si="329"/>
        <v>32.659999999999954</v>
      </c>
      <c r="AI286" s="60">
        <f t="shared" si="330"/>
        <v>6.7616422551889863E-2</v>
      </c>
      <c r="AJ286" s="60">
        <f t="shared" ref="AJ286:AK286" si="340">1.3*AK286</f>
        <v>3.7180000000000004E-3</v>
      </c>
      <c r="AK286" s="60">
        <f t="shared" si="340"/>
        <v>2.8600000000000001E-3</v>
      </c>
      <c r="AL286" s="60">
        <f t="shared" si="332"/>
        <v>2.2000000000000001E-3</v>
      </c>
      <c r="AN286" s="60">
        <f t="shared" si="333"/>
        <v>6.6000000000000003E-2</v>
      </c>
    </row>
    <row r="287" spans="33:40">
      <c r="AG287" s="58">
        <f t="shared" si="328"/>
        <v>2006.8631009999933</v>
      </c>
      <c r="AH287" s="20">
        <f t="shared" si="329"/>
        <v>33.024999999999956</v>
      </c>
      <c r="AI287" s="60">
        <f t="shared" si="330"/>
        <v>6.8246986957497632E-2</v>
      </c>
      <c r="AJ287" s="60">
        <f t="shared" ref="AJ287:AK287" si="341">1.3*AK287</f>
        <v>3.7180000000000004E-3</v>
      </c>
      <c r="AK287" s="60">
        <f t="shared" si="341"/>
        <v>2.8600000000000001E-3</v>
      </c>
      <c r="AL287" s="60">
        <f t="shared" si="332"/>
        <v>2.2000000000000001E-3</v>
      </c>
      <c r="AN287" s="60">
        <f t="shared" si="333"/>
        <v>6.6000000000000003E-2</v>
      </c>
    </row>
    <row r="288" spans="33:40">
      <c r="AG288" s="58">
        <f t="shared" si="328"/>
        <v>2006.8641009999933</v>
      </c>
      <c r="AH288" s="20">
        <f t="shared" si="329"/>
        <v>33.389999999999958</v>
      </c>
      <c r="AI288" s="60">
        <f t="shared" si="330"/>
        <v>6.879640518922539E-2</v>
      </c>
      <c r="AJ288" s="60">
        <f t="shared" ref="AJ288:AK288" si="342">1.3*AK288</f>
        <v>3.7180000000000004E-3</v>
      </c>
      <c r="AK288" s="60">
        <f t="shared" si="342"/>
        <v>2.8600000000000001E-3</v>
      </c>
      <c r="AL288" s="60">
        <f t="shared" si="332"/>
        <v>2.2000000000000001E-3</v>
      </c>
      <c r="AN288" s="60">
        <f t="shared" si="333"/>
        <v>6.6000000000000003E-2</v>
      </c>
    </row>
    <row r="289" spans="33:40">
      <c r="AG289" s="58">
        <f t="shared" si="328"/>
        <v>2006.8651009999933</v>
      </c>
      <c r="AH289" s="20">
        <f t="shared" si="329"/>
        <v>33.75499999999996</v>
      </c>
      <c r="AI289" s="60">
        <f t="shared" si="330"/>
        <v>6.9245744755371624E-2</v>
      </c>
      <c r="AJ289" s="60">
        <f t="shared" ref="AJ289:AK289" si="343">1.3*AK289</f>
        <v>3.7180000000000004E-3</v>
      </c>
      <c r="AK289" s="60">
        <f t="shared" si="343"/>
        <v>2.8600000000000001E-3</v>
      </c>
      <c r="AL289" s="60">
        <f t="shared" si="332"/>
        <v>2.2000000000000001E-3</v>
      </c>
      <c r="AN289" s="60">
        <f t="shared" si="333"/>
        <v>6.6000000000000003E-2</v>
      </c>
    </row>
    <row r="290" spans="33:40">
      <c r="AG290" s="58">
        <f t="shared" si="328"/>
        <v>2006.8661009999933</v>
      </c>
      <c r="AH290" s="20">
        <f t="shared" si="329"/>
        <v>34.119999999999962</v>
      </c>
      <c r="AI290" s="60">
        <f t="shared" si="330"/>
        <v>6.9582289968141683E-2</v>
      </c>
      <c r="AJ290" s="60">
        <f t="shared" ref="AJ290:AK290" si="344">1.3*AK290</f>
        <v>3.7180000000000004E-3</v>
      </c>
      <c r="AK290" s="60">
        <f t="shared" si="344"/>
        <v>2.8600000000000001E-3</v>
      </c>
      <c r="AL290" s="60">
        <f t="shared" si="332"/>
        <v>2.2000000000000001E-3</v>
      </c>
      <c r="AN290" s="60">
        <f t="shared" si="333"/>
        <v>6.6000000000000003E-2</v>
      </c>
    </row>
    <row r="291" spans="33:40">
      <c r="AG291" s="58">
        <f t="shared" si="328"/>
        <v>2006.8671009999932</v>
      </c>
      <c r="AH291" s="20">
        <f t="shared" si="329"/>
        <v>34.484999999999964</v>
      </c>
      <c r="AI291" s="60">
        <f t="shared" si="330"/>
        <v>6.9800208421173654E-2</v>
      </c>
      <c r="AJ291" s="60">
        <f t="shared" ref="AJ291:AK291" si="345">1.3*AK291</f>
        <v>3.7180000000000004E-3</v>
      </c>
      <c r="AK291" s="60">
        <f t="shared" si="345"/>
        <v>2.8600000000000001E-3</v>
      </c>
      <c r="AL291" s="60">
        <f t="shared" si="332"/>
        <v>2.2000000000000001E-3</v>
      </c>
      <c r="AN291" s="60">
        <f t="shared" si="333"/>
        <v>6.6000000000000003E-2</v>
      </c>
    </row>
    <row r="292" spans="33:40">
      <c r="AG292" s="58">
        <f t="shared" si="328"/>
        <v>2006.8681009999932</v>
      </c>
      <c r="AH292" s="20">
        <f t="shared" si="329"/>
        <v>34.849999999999966</v>
      </c>
      <c r="AI292" s="60">
        <f t="shared" si="330"/>
        <v>6.9900819964320807E-2</v>
      </c>
      <c r="AJ292" s="60">
        <f t="shared" ref="AJ292:AK292" si="346">1.3*AK292</f>
        <v>3.7180000000000004E-3</v>
      </c>
      <c r="AK292" s="60">
        <f t="shared" si="346"/>
        <v>2.8600000000000001E-3</v>
      </c>
      <c r="AL292" s="60">
        <f t="shared" si="332"/>
        <v>2.2000000000000001E-3</v>
      </c>
      <c r="AN292" s="60">
        <f t="shared" si="333"/>
        <v>6.6000000000000003E-2</v>
      </c>
    </row>
    <row r="293" spans="33:40">
      <c r="AG293" s="58">
        <f t="shared" si="328"/>
        <v>2006.8691009999932</v>
      </c>
      <c r="AH293" s="20">
        <f t="shared" si="329"/>
        <v>35.214999999999968</v>
      </c>
      <c r="AI293" s="60">
        <f t="shared" si="330"/>
        <v>6.9892453173911975E-2</v>
      </c>
      <c r="AJ293" s="60">
        <f t="shared" ref="AJ293:AK293" si="347">1.3*AK293</f>
        <v>3.7180000000000004E-3</v>
      </c>
      <c r="AK293" s="60">
        <f t="shared" si="347"/>
        <v>2.8600000000000001E-3</v>
      </c>
      <c r="AL293" s="60">
        <f t="shared" si="332"/>
        <v>2.2000000000000001E-3</v>
      </c>
      <c r="AN293" s="60">
        <f t="shared" si="333"/>
        <v>6.6000000000000003E-2</v>
      </c>
    </row>
    <row r="294" spans="33:40">
      <c r="AG294" s="58">
        <f t="shared" si="328"/>
        <v>2006.8701009999932</v>
      </c>
      <c r="AH294" s="20">
        <f t="shared" si="329"/>
        <v>35.57999999999997</v>
      </c>
      <c r="AI294" s="60">
        <f t="shared" si="330"/>
        <v>6.9789897957276678E-2</v>
      </c>
      <c r="AJ294" s="60">
        <f t="shared" ref="AJ294:AK294" si="348">1.3*AK294</f>
        <v>3.7180000000000004E-3</v>
      </c>
      <c r="AK294" s="60">
        <f t="shared" si="348"/>
        <v>2.8600000000000001E-3</v>
      </c>
      <c r="AL294" s="60">
        <f t="shared" si="332"/>
        <v>2.2000000000000001E-3</v>
      </c>
      <c r="AN294" s="60">
        <f t="shared" si="333"/>
        <v>6.6000000000000003E-2</v>
      </c>
    </row>
    <row r="295" spans="33:40">
      <c r="AG295" s="58">
        <f t="shared" si="328"/>
        <v>2006.8711009999931</v>
      </c>
      <c r="AH295" s="20">
        <f t="shared" si="329"/>
        <v>35.944999999999972</v>
      </c>
      <c r="AI295" s="60">
        <f t="shared" si="330"/>
        <v>6.9613486073558745E-2</v>
      </c>
      <c r="AJ295" s="60">
        <f t="shared" ref="AJ295:AK295" si="349">1.3*AK295</f>
        <v>3.7180000000000004E-3</v>
      </c>
      <c r="AK295" s="60">
        <f t="shared" si="349"/>
        <v>2.8600000000000001E-3</v>
      </c>
      <c r="AL295" s="60">
        <f t="shared" si="332"/>
        <v>2.2000000000000001E-3</v>
      </c>
      <c r="AN295" s="60">
        <f t="shared" si="333"/>
        <v>6.6000000000000003E-2</v>
      </c>
    </row>
    <row r="296" spans="33:40">
      <c r="AG296" s="58">
        <f t="shared" si="328"/>
        <v>2006.8721009999931</v>
      </c>
      <c r="AH296" s="20">
        <f t="shared" si="329"/>
        <v>36.309999999999974</v>
      </c>
      <c r="AI296" s="60">
        <f t="shared" si="330"/>
        <v>6.9387852673337455E-2</v>
      </c>
      <c r="AJ296" s="60">
        <f t="shared" ref="AJ296:AK296" si="350">1.3*AK296</f>
        <v>3.7180000000000004E-3</v>
      </c>
      <c r="AK296" s="60">
        <f t="shared" si="350"/>
        <v>2.8600000000000001E-3</v>
      </c>
      <c r="AL296" s="60">
        <f t="shared" si="332"/>
        <v>2.2000000000000001E-3</v>
      </c>
      <c r="AN296" s="60">
        <f t="shared" si="333"/>
        <v>6.6000000000000003E-2</v>
      </c>
    </row>
    <row r="297" spans="33:40">
      <c r="AG297" s="58">
        <f t="shared" si="328"/>
        <v>2006.8731009999931</v>
      </c>
      <c r="AH297" s="20">
        <f t="shared" si="329"/>
        <v>36.674999999999976</v>
      </c>
      <c r="AI297" s="60">
        <f t="shared" si="330"/>
        <v>6.9140450236403236E-2</v>
      </c>
      <c r="AJ297" s="60">
        <f t="shared" ref="AJ297:AK297" si="351">1.3*AK297</f>
        <v>3.7180000000000004E-3</v>
      </c>
      <c r="AK297" s="60">
        <f t="shared" si="351"/>
        <v>2.8600000000000001E-3</v>
      </c>
      <c r="AL297" s="60">
        <f t="shared" si="332"/>
        <v>2.2000000000000001E-3</v>
      </c>
      <c r="AN297" s="60">
        <f t="shared" si="333"/>
        <v>6.6000000000000003E-2</v>
      </c>
    </row>
    <row r="298" spans="33:40">
      <c r="AG298" s="58">
        <f t="shared" si="328"/>
        <v>2006.8741009999931</v>
      </c>
      <c r="AH298" s="20">
        <f t="shared" si="329"/>
        <v>37.039999999999978</v>
      </c>
      <c r="AI298" s="60">
        <f t="shared" si="330"/>
        <v>6.8899900473512729E-2</v>
      </c>
      <c r="AJ298" s="60">
        <f t="shared" ref="AJ298:AK298" si="352">1.3*AK298</f>
        <v>3.7180000000000004E-3</v>
      </c>
      <c r="AK298" s="60">
        <f t="shared" si="352"/>
        <v>2.8600000000000001E-3</v>
      </c>
      <c r="AL298" s="60">
        <f t="shared" si="332"/>
        <v>2.2000000000000001E-3</v>
      </c>
      <c r="AN298" s="60">
        <f t="shared" si="333"/>
        <v>6.6000000000000003E-2</v>
      </c>
    </row>
    <row r="299" spans="33:40">
      <c r="AG299" s="58">
        <f t="shared" si="328"/>
        <v>2006.875100999993</v>
      </c>
      <c r="AH299" s="20">
        <f t="shared" si="329"/>
        <v>37.40499999999998</v>
      </c>
      <c r="AI299" s="60">
        <f t="shared" si="330"/>
        <v>6.8694279041648404E-2</v>
      </c>
      <c r="AJ299" s="60">
        <f t="shared" ref="AJ299:AK299" si="353">1.3*AK299</f>
        <v>3.7180000000000004E-3</v>
      </c>
      <c r="AK299" s="60">
        <f t="shared" si="353"/>
        <v>2.8600000000000001E-3</v>
      </c>
      <c r="AL299" s="60">
        <f t="shared" si="332"/>
        <v>2.2000000000000001E-3</v>
      </c>
      <c r="AN299" s="60">
        <f t="shared" si="333"/>
        <v>6.6000000000000003E-2</v>
      </c>
    </row>
    <row r="300" spans="33:40">
      <c r="AG300" s="58">
        <f t="shared" si="328"/>
        <v>2006.876100999993</v>
      </c>
      <c r="AH300" s="20">
        <f t="shared" si="329"/>
        <v>37.769999999999982</v>
      </c>
      <c r="AI300" s="60">
        <f t="shared" si="330"/>
        <v>6.8549431771651098E-2</v>
      </c>
      <c r="AJ300" s="60">
        <f t="shared" ref="AJ300:AK300" si="354">1.3*AK300</f>
        <v>3.7180000000000004E-3</v>
      </c>
      <c r="AK300" s="60">
        <f t="shared" si="354"/>
        <v>2.8600000000000001E-3</v>
      </c>
      <c r="AL300" s="60">
        <f t="shared" si="332"/>
        <v>2.2000000000000001E-3</v>
      </c>
      <c r="AN300" s="60">
        <f t="shared" si="333"/>
        <v>6.6000000000000003E-2</v>
      </c>
    </row>
    <row r="301" spans="33:40">
      <c r="AG301" s="58">
        <f t="shared" si="328"/>
        <v>2006.877100999993</v>
      </c>
      <c r="AH301" s="20">
        <f t="shared" si="329"/>
        <v>38.134999999999984</v>
      </c>
      <c r="AI301" s="60">
        <f t="shared" si="330"/>
        <v>6.8487419301533223E-2</v>
      </c>
      <c r="AJ301" s="60">
        <f t="shared" ref="AJ301:AK301" si="355">1.3*AK301</f>
        <v>3.7180000000000004E-3</v>
      </c>
      <c r="AK301" s="60">
        <f t="shared" si="355"/>
        <v>2.8600000000000001E-3</v>
      </c>
      <c r="AL301" s="60">
        <f t="shared" si="332"/>
        <v>2.2000000000000001E-3</v>
      </c>
      <c r="AN301" s="60">
        <f t="shared" si="333"/>
        <v>6.6000000000000003E-2</v>
      </c>
    </row>
    <row r="302" spans="33:40">
      <c r="AG302" s="58">
        <f t="shared" si="328"/>
        <v>2006.878100999993</v>
      </c>
      <c r="AH302" s="20">
        <f t="shared" si="329"/>
        <v>38.499999999999986</v>
      </c>
      <c r="AI302" s="60">
        <f t="shared" si="330"/>
        <v>6.8525179651829277E-2</v>
      </c>
      <c r="AJ302" s="60">
        <f t="shared" ref="AJ302:AK302" si="356">1.3*AK302</f>
        <v>3.7180000000000004E-3</v>
      </c>
      <c r="AK302" s="60">
        <f t="shared" si="356"/>
        <v>2.8600000000000001E-3</v>
      </c>
      <c r="AL302" s="60">
        <f t="shared" si="332"/>
        <v>2.2000000000000001E-3</v>
      </c>
      <c r="AN302" s="60">
        <f t="shared" si="333"/>
        <v>6.6000000000000003E-2</v>
      </c>
    </row>
    <row r="303" spans="33:40">
      <c r="AG303" s="58">
        <f t="shared" si="328"/>
        <v>2006.8791009999929</v>
      </c>
      <c r="AH303" s="20">
        <f t="shared" si="329"/>
        <v>38.864999999999988</v>
      </c>
      <c r="AI303" s="60">
        <f t="shared" si="330"/>
        <v>6.8673485792211747E-2</v>
      </c>
      <c r="AJ303" s="60">
        <f t="shared" ref="AJ303:AK303" si="357">1.3*AK303</f>
        <v>3.7180000000000004E-3</v>
      </c>
      <c r="AK303" s="60">
        <f t="shared" si="357"/>
        <v>2.8600000000000001E-3</v>
      </c>
      <c r="AL303" s="60">
        <f t="shared" si="332"/>
        <v>2.2000000000000001E-3</v>
      </c>
      <c r="AN303" s="60">
        <f t="shared" si="333"/>
        <v>6.6000000000000003E-2</v>
      </c>
    </row>
    <row r="304" spans="33:40">
      <c r="AG304" s="58">
        <f t="shared" si="328"/>
        <v>2006.8801009999929</v>
      </c>
      <c r="AH304" s="20">
        <f t="shared" si="329"/>
        <v>39.22999999999999</v>
      </c>
      <c r="AI304" s="60">
        <f t="shared" si="330"/>
        <v>6.8936258346454699E-2</v>
      </c>
      <c r="AJ304" s="60">
        <f t="shared" ref="AJ304:AK304" si="358">1.3*AK304</f>
        <v>3.7180000000000004E-3</v>
      </c>
      <c r="AK304" s="60">
        <f t="shared" si="358"/>
        <v>2.8600000000000001E-3</v>
      </c>
      <c r="AL304" s="60">
        <f t="shared" si="332"/>
        <v>2.2000000000000001E-3</v>
      </c>
      <c r="AN304" s="60">
        <f t="shared" si="333"/>
        <v>6.6000000000000003E-2</v>
      </c>
    </row>
    <row r="305" spans="33:40">
      <c r="AG305" s="58">
        <f t="shared" si="328"/>
        <v>2006.8811009999929</v>
      </c>
      <c r="AH305" s="20">
        <f t="shared" si="329"/>
        <v>39.594999999999992</v>
      </c>
      <c r="AI305" s="60">
        <f t="shared" si="330"/>
        <v>6.9310273233572472E-2</v>
      </c>
      <c r="AJ305" s="60">
        <f t="shared" ref="AJ305:AK305" si="359">1.3*AK305</f>
        <v>3.7180000000000004E-3</v>
      </c>
      <c r="AK305" s="60">
        <f t="shared" si="359"/>
        <v>2.8600000000000001E-3</v>
      </c>
      <c r="AL305" s="60">
        <f t="shared" si="332"/>
        <v>2.2000000000000001E-3</v>
      </c>
      <c r="AN305" s="60">
        <f t="shared" si="333"/>
        <v>6.6000000000000003E-2</v>
      </c>
    </row>
    <row r="306" spans="33:40">
      <c r="AG306" s="58">
        <f t="shared" si="328"/>
        <v>2006.8821009999929</v>
      </c>
      <c r="AH306" s="20">
        <f t="shared" si="329"/>
        <v>39.959999999999994</v>
      </c>
      <c r="AI306" s="60">
        <f t="shared" si="330"/>
        <v>6.9785281411927191E-2</v>
      </c>
      <c r="AJ306" s="60">
        <f t="shared" ref="AJ306:AK306" si="360">1.3*AK306</f>
        <v>3.7180000000000004E-3</v>
      </c>
      <c r="AK306" s="60">
        <f t="shared" si="360"/>
        <v>2.8600000000000001E-3</v>
      </c>
      <c r="AL306" s="60">
        <f t="shared" si="332"/>
        <v>2.2000000000000001E-3</v>
      </c>
      <c r="AN306" s="60">
        <f t="shared" si="333"/>
        <v>6.6000000000000003E-2</v>
      </c>
    </row>
    <row r="307" spans="33:40">
      <c r="AG307" s="58">
        <f t="shared" si="328"/>
        <v>2006.8831009999928</v>
      </c>
      <c r="AH307" s="20">
        <f t="shared" si="329"/>
        <v>40.324999999999996</v>
      </c>
      <c r="AI307" s="60">
        <f t="shared" si="330"/>
        <v>7.0344534276355869E-2</v>
      </c>
      <c r="AJ307" s="60">
        <f t="shared" ref="AJ307:AK307" si="361">1.3*AK307</f>
        <v>3.7180000000000004E-3</v>
      </c>
      <c r="AK307" s="60">
        <f t="shared" si="361"/>
        <v>2.8600000000000001E-3</v>
      </c>
      <c r="AL307" s="60">
        <f t="shared" si="332"/>
        <v>2.2000000000000001E-3</v>
      </c>
      <c r="AN307" s="60">
        <f t="shared" si="333"/>
        <v>6.6000000000000003E-2</v>
      </c>
    </row>
    <row r="308" spans="33:40">
      <c r="AG308" s="58">
        <f t="shared" si="328"/>
        <v>2006.8841009999928</v>
      </c>
      <c r="AH308" s="20">
        <f t="shared" si="329"/>
        <v>40.69</v>
      </c>
      <c r="AI308" s="60">
        <f t="shared" si="330"/>
        <v>7.096568500835429E-2</v>
      </c>
      <c r="AJ308" s="60">
        <f t="shared" ref="AJ308:AK308" si="362">1.3*AK308</f>
        <v>3.7180000000000004E-3</v>
      </c>
      <c r="AK308" s="60">
        <f t="shared" si="362"/>
        <v>2.8600000000000001E-3</v>
      </c>
      <c r="AL308" s="60">
        <f t="shared" si="332"/>
        <v>2.2000000000000001E-3</v>
      </c>
      <c r="AN308" s="60">
        <f t="shared" si="333"/>
        <v>6.6000000000000003E-2</v>
      </c>
    </row>
    <row r="309" spans="33:40">
      <c r="AG309" s="58">
        <f t="shared" si="328"/>
        <v>2006.8851009999928</v>
      </c>
      <c r="AH309" s="20">
        <f t="shared" si="329"/>
        <v>41.055</v>
      </c>
      <c r="AI309" s="60">
        <f t="shared" si="330"/>
        <v>7.1622014627586147E-2</v>
      </c>
      <c r="AJ309" s="60">
        <f t="shared" ref="AJ309:AK309" si="363">1.3*AK309</f>
        <v>3.7180000000000004E-3</v>
      </c>
      <c r="AK309" s="60">
        <f t="shared" si="363"/>
        <v>2.8600000000000001E-3</v>
      </c>
      <c r="AL309" s="60">
        <f t="shared" si="332"/>
        <v>2.2000000000000001E-3</v>
      </c>
      <c r="AN309" s="60">
        <f t="shared" si="333"/>
        <v>6.6000000000000003E-2</v>
      </c>
    </row>
    <row r="310" spans="33:40">
      <c r="AG310" s="58">
        <f t="shared" si="328"/>
        <v>2006.8861009999928</v>
      </c>
      <c r="AH310" s="20">
        <f t="shared" si="329"/>
        <v>41.42</v>
      </c>
      <c r="AI310" s="60">
        <f t="shared" si="330"/>
        <v>7.2283912873777084E-2</v>
      </c>
      <c r="AJ310" s="60">
        <f t="shared" ref="AJ310:AK310" si="364">1.3*AK310</f>
        <v>3.7180000000000004E-3</v>
      </c>
      <c r="AK310" s="60">
        <f t="shared" si="364"/>
        <v>2.8600000000000001E-3</v>
      </c>
      <c r="AL310" s="60">
        <f t="shared" si="332"/>
        <v>2.2000000000000001E-3</v>
      </c>
      <c r="AN310" s="60">
        <f t="shared" si="333"/>
        <v>6.6000000000000003E-2</v>
      </c>
    </row>
    <row r="311" spans="33:40">
      <c r="AG311" s="58">
        <f t="shared" si="328"/>
        <v>2006.8871009999928</v>
      </c>
      <c r="AH311" s="20">
        <f t="shared" si="329"/>
        <v>41.785000000000004</v>
      </c>
      <c r="AI311" s="60">
        <f t="shared" si="330"/>
        <v>7.2920529427694947E-2</v>
      </c>
      <c r="AJ311" s="60">
        <f t="shared" ref="AJ311:AK311" si="365">1.3*AK311</f>
        <v>3.7180000000000004E-3</v>
      </c>
      <c r="AK311" s="60">
        <f t="shared" si="365"/>
        <v>2.8600000000000001E-3</v>
      </c>
      <c r="AL311" s="60">
        <f t="shared" si="332"/>
        <v>2.2000000000000001E-3</v>
      </c>
      <c r="AN311" s="60">
        <f t="shared" si="333"/>
        <v>6.6000000000000003E-2</v>
      </c>
    </row>
    <row r="312" spans="33:40">
      <c r="AG312" s="58">
        <f t="shared" si="328"/>
        <v>2006.8881009999927</v>
      </c>
      <c r="AH312" s="20">
        <f t="shared" si="329"/>
        <v>42.150000000000006</v>
      </c>
      <c r="AI312" s="60">
        <f t="shared" si="330"/>
        <v>7.3501501195819732E-2</v>
      </c>
      <c r="AJ312" s="60">
        <f t="shared" ref="AJ312:AK312" si="366">1.3*AK312</f>
        <v>3.7180000000000004E-3</v>
      </c>
      <c r="AK312" s="60">
        <f t="shared" si="366"/>
        <v>2.8600000000000001E-3</v>
      </c>
      <c r="AL312" s="60">
        <f t="shared" si="332"/>
        <v>2.2000000000000001E-3</v>
      </c>
      <c r="AN312" s="60">
        <f t="shared" si="333"/>
        <v>6.6000000000000003E-2</v>
      </c>
    </row>
    <row r="313" spans="33:40">
      <c r="AG313" s="58">
        <f t="shared" si="328"/>
        <v>2006.8891009999927</v>
      </c>
      <c r="AH313" s="20">
        <f t="shared" si="329"/>
        <v>42.515000000000008</v>
      </c>
      <c r="AI313" s="60">
        <f t="shared" si="330"/>
        <v>7.3998656996002096E-2</v>
      </c>
      <c r="AJ313" s="60">
        <f t="shared" ref="AJ313:AK313" si="367">1.3*AK313</f>
        <v>3.7180000000000004E-3</v>
      </c>
      <c r="AK313" s="60">
        <f t="shared" si="367"/>
        <v>2.8600000000000001E-3</v>
      </c>
      <c r="AL313" s="60">
        <f t="shared" si="332"/>
        <v>2.2000000000000001E-3</v>
      </c>
      <c r="AN313" s="60">
        <f t="shared" si="333"/>
        <v>6.6000000000000003E-2</v>
      </c>
    </row>
    <row r="314" spans="33:40">
      <c r="AG314" s="58">
        <f t="shared" si="328"/>
        <v>2006.8901009999927</v>
      </c>
      <c r="AH314" s="20">
        <f t="shared" si="329"/>
        <v>42.88000000000001</v>
      </c>
      <c r="AI314" s="60">
        <f t="shared" si="330"/>
        <v>7.4387602242174181E-2</v>
      </c>
      <c r="AJ314" s="60">
        <f t="shared" ref="AJ314:AK314" si="368">1.3*AK314</f>
        <v>3.7180000000000004E-3</v>
      </c>
      <c r="AK314" s="60">
        <f t="shared" si="368"/>
        <v>2.8600000000000001E-3</v>
      </c>
      <c r="AL314" s="60">
        <f t="shared" si="332"/>
        <v>2.2000000000000001E-3</v>
      </c>
      <c r="AN314" s="60">
        <f t="shared" si="333"/>
        <v>6.6000000000000003E-2</v>
      </c>
    </row>
    <row r="315" spans="33:40">
      <c r="AG315" s="58">
        <f t="shared" si="328"/>
        <v>2006.8911009999927</v>
      </c>
      <c r="AH315" s="20">
        <f t="shared" si="329"/>
        <v>43.245000000000012</v>
      </c>
      <c r="AI315" s="60">
        <f t="shared" si="330"/>
        <v>7.464909306319259E-2</v>
      </c>
      <c r="AJ315" s="60">
        <f t="shared" ref="AJ315:AK315" si="369">1.3*AK315</f>
        <v>3.7180000000000004E-3</v>
      </c>
      <c r="AK315" s="60">
        <f t="shared" si="369"/>
        <v>2.8600000000000001E-3</v>
      </c>
      <c r="AL315" s="60">
        <f t="shared" si="332"/>
        <v>2.2000000000000001E-3</v>
      </c>
      <c r="AN315" s="60">
        <f t="shared" si="333"/>
        <v>6.6000000000000003E-2</v>
      </c>
    </row>
    <row r="316" spans="33:40">
      <c r="AG316" s="58">
        <f t="shared" si="328"/>
        <v>2006.8921009999926</v>
      </c>
      <c r="AH316" s="20">
        <f t="shared" si="329"/>
        <v>43.610000000000014</v>
      </c>
      <c r="AI316" s="60">
        <f t="shared" si="330"/>
        <v>7.4770121312779492E-2</v>
      </c>
      <c r="AJ316" s="60">
        <f t="shared" ref="AJ316:AK316" si="370">1.3*AK316</f>
        <v>3.7180000000000004E-3</v>
      </c>
      <c r="AK316" s="60">
        <f t="shared" si="370"/>
        <v>2.8600000000000001E-3</v>
      </c>
      <c r="AL316" s="60">
        <f t="shared" si="332"/>
        <v>2.2000000000000001E-3</v>
      </c>
      <c r="AN316" s="60">
        <f t="shared" si="333"/>
        <v>6.6000000000000003E-2</v>
      </c>
    </row>
    <row r="317" spans="33:40">
      <c r="AG317" s="58">
        <f t="shared" si="328"/>
        <v>2006.8931009999926</v>
      </c>
      <c r="AH317" s="20">
        <f t="shared" si="329"/>
        <v>43.975000000000016</v>
      </c>
      <c r="AI317" s="60">
        <f t="shared" si="330"/>
        <v>7.4744648446090897E-2</v>
      </c>
      <c r="AJ317" s="60">
        <f t="shared" ref="AJ317:AK317" si="371">1.3*AK317</f>
        <v>3.7180000000000004E-3</v>
      </c>
      <c r="AK317" s="60">
        <f t="shared" si="371"/>
        <v>2.8600000000000001E-3</v>
      </c>
      <c r="AL317" s="60">
        <f t="shared" si="332"/>
        <v>2.2000000000000001E-3</v>
      </c>
      <c r="AN317" s="60">
        <f t="shared" si="333"/>
        <v>6.6000000000000003E-2</v>
      </c>
    </row>
    <row r="318" spans="33:40">
      <c r="AG318" s="58">
        <f t="shared" si="328"/>
        <v>2006.8941009999926</v>
      </c>
      <c r="AH318" s="20">
        <f t="shared" si="329"/>
        <v>44.340000000000018</v>
      </c>
      <c r="AI318" s="60">
        <f t="shared" si="330"/>
        <v>7.4573946308096953E-2</v>
      </c>
      <c r="AJ318" s="60">
        <f t="shared" ref="AJ318:AK318" si="372">1.3*AK318</f>
        <v>3.7180000000000004E-3</v>
      </c>
      <c r="AK318" s="60">
        <f t="shared" si="372"/>
        <v>2.8600000000000001E-3</v>
      </c>
      <c r="AL318" s="60">
        <f t="shared" si="332"/>
        <v>2.2000000000000001E-3</v>
      </c>
      <c r="AN318" s="60">
        <f t="shared" si="333"/>
        <v>6.6000000000000003E-2</v>
      </c>
    </row>
    <row r="319" spans="33:40">
      <c r="AG319" s="58">
        <f t="shared" si="328"/>
        <v>2006.8951009999926</v>
      </c>
      <c r="AH319" s="20">
        <f t="shared" si="329"/>
        <v>44.70500000000002</v>
      </c>
      <c r="AI319" s="60">
        <f t="shared" si="330"/>
        <v>7.4266525350582327E-2</v>
      </c>
      <c r="AJ319" s="60">
        <f t="shared" ref="AJ319:AK319" si="373">1.3*AK319</f>
        <v>3.7180000000000004E-3</v>
      </c>
      <c r="AK319" s="60">
        <f t="shared" si="373"/>
        <v>2.8600000000000001E-3</v>
      </c>
      <c r="AL319" s="60">
        <f t="shared" si="332"/>
        <v>2.2000000000000001E-3</v>
      </c>
      <c r="AN319" s="60">
        <f t="shared" si="333"/>
        <v>6.6000000000000003E-2</v>
      </c>
    </row>
    <row r="320" spans="33:40">
      <c r="AG320" s="58">
        <f t="shared" si="328"/>
        <v>2006.8961009999925</v>
      </c>
      <c r="AH320" s="20">
        <f t="shared" si="329"/>
        <v>45.070000000000022</v>
      </c>
      <c r="AI320" s="60">
        <f t="shared" si="330"/>
        <v>7.3837654381711665E-2</v>
      </c>
      <c r="AJ320" s="60">
        <f t="shared" ref="AJ320:AK320" si="374">1.3*AK320</f>
        <v>3.7180000000000004E-3</v>
      </c>
      <c r="AK320" s="60">
        <f t="shared" si="374"/>
        <v>2.8600000000000001E-3</v>
      </c>
      <c r="AL320" s="60">
        <f t="shared" si="332"/>
        <v>2.2000000000000001E-3</v>
      </c>
      <c r="AN320" s="60">
        <f t="shared" si="333"/>
        <v>6.6000000000000003E-2</v>
      </c>
    </row>
    <row r="321" spans="33:40">
      <c r="AG321" s="58">
        <f t="shared" si="328"/>
        <v>2006.8971009999925</v>
      </c>
      <c r="AH321" s="20">
        <f t="shared" si="329"/>
        <v>45.435000000000024</v>
      </c>
      <c r="AI321" s="60">
        <f t="shared" si="330"/>
        <v>7.3308499304241839E-2</v>
      </c>
      <c r="AJ321" s="60">
        <f t="shared" ref="AJ321:AK321" si="375">1.3*AK321</f>
        <v>3.7180000000000004E-3</v>
      </c>
      <c r="AK321" s="60">
        <f t="shared" si="375"/>
        <v>2.8600000000000001E-3</v>
      </c>
      <c r="AL321" s="60">
        <f t="shared" si="332"/>
        <v>2.2000000000000001E-3</v>
      </c>
      <c r="AN321" s="60">
        <f t="shared" si="333"/>
        <v>6.6000000000000003E-2</v>
      </c>
    </row>
    <row r="322" spans="33:40">
      <c r="AG322" s="58">
        <f t="shared" si="328"/>
        <v>2006.8981009999925</v>
      </c>
      <c r="AH322" s="20">
        <f t="shared" si="329"/>
        <v>45.800000000000026</v>
      </c>
      <c r="AI322" s="60">
        <f t="shared" si="330"/>
        <v>7.2704930078694815E-2</v>
      </c>
      <c r="AJ322" s="60">
        <f t="shared" ref="AJ322:AK322" si="376">1.3*AK322</f>
        <v>3.7180000000000004E-3</v>
      </c>
      <c r="AK322" s="60">
        <f t="shared" si="376"/>
        <v>2.8600000000000001E-3</v>
      </c>
      <c r="AL322" s="60">
        <f t="shared" si="332"/>
        <v>2.2000000000000001E-3</v>
      </c>
      <c r="AN322" s="60">
        <f t="shared" si="333"/>
        <v>6.6000000000000003E-2</v>
      </c>
    </row>
    <row r="323" spans="33:40">
      <c r="AG323" s="58">
        <f t="shared" si="328"/>
        <v>2006.8991009999925</v>
      </c>
      <c r="AH323" s="20">
        <f t="shared" si="329"/>
        <v>46.165000000000028</v>
      </c>
      <c r="AI323" s="60">
        <f t="shared" si="330"/>
        <v>7.205606410910971E-2</v>
      </c>
      <c r="AJ323" s="60">
        <f t="shared" ref="AJ323:AK323" si="377">1.3*AK323</f>
        <v>3.7180000000000004E-3</v>
      </c>
      <c r="AK323" s="60">
        <f t="shared" si="377"/>
        <v>2.8600000000000001E-3</v>
      </c>
      <c r="AL323" s="60">
        <f t="shared" si="332"/>
        <v>2.2000000000000001E-3</v>
      </c>
      <c r="AN323" s="60">
        <f t="shared" si="333"/>
        <v>6.6000000000000003E-2</v>
      </c>
    </row>
    <row r="324" spans="33:40">
      <c r="AG324" s="58">
        <f t="shared" si="328"/>
        <v>2006.9001009999924</v>
      </c>
      <c r="AH324" s="20">
        <f t="shared" si="329"/>
        <v>46.53000000000003</v>
      </c>
      <c r="AI324" s="60">
        <f t="shared" si="330"/>
        <v>7.1392629305864846E-2</v>
      </c>
      <c r="AJ324" s="60">
        <f t="shared" ref="AJ324:AK324" si="378">1.3*AK324</f>
        <v>3.7180000000000004E-3</v>
      </c>
      <c r="AK324" s="60">
        <f t="shared" si="378"/>
        <v>2.8600000000000001E-3</v>
      </c>
      <c r="AL324" s="60">
        <f t="shared" si="332"/>
        <v>2.2000000000000001E-3</v>
      </c>
      <c r="AN324" s="60">
        <f t="shared" si="333"/>
        <v>6.6000000000000003E-2</v>
      </c>
    </row>
    <row r="325" spans="33:40">
      <c r="AG325" s="58">
        <f t="shared" si="328"/>
        <v>2006.9011009999924</v>
      </c>
      <c r="AH325" s="20">
        <f t="shared" si="329"/>
        <v>46.895000000000032</v>
      </c>
      <c r="AI325" s="60">
        <f t="shared" si="330"/>
        <v>7.0745240370492624E-2</v>
      </c>
      <c r="AJ325" s="60">
        <f t="shared" ref="AJ325:AK325" si="379">1.3*AK325</f>
        <v>3.7180000000000004E-3</v>
      </c>
      <c r="AK325" s="60">
        <f t="shared" si="379"/>
        <v>2.8600000000000001E-3</v>
      </c>
      <c r="AL325" s="60">
        <f t="shared" si="332"/>
        <v>2.2000000000000001E-3</v>
      </c>
      <c r="AN325" s="60">
        <f t="shared" si="333"/>
        <v>6.6000000000000003E-2</v>
      </c>
    </row>
    <row r="326" spans="33:40">
      <c r="AG326" s="58">
        <f t="shared" si="328"/>
        <v>2006.9021009999924</v>
      </c>
      <c r="AH326" s="20">
        <f t="shared" si="329"/>
        <v>47.260000000000034</v>
      </c>
      <c r="AI326" s="60">
        <f t="shared" si="330"/>
        <v>7.0142686782426883E-2</v>
      </c>
      <c r="AJ326" s="60">
        <f t="shared" ref="AJ326:AK326" si="380">1.3*AK326</f>
        <v>3.7180000000000004E-3</v>
      </c>
      <c r="AK326" s="60">
        <f t="shared" si="380"/>
        <v>2.8600000000000001E-3</v>
      </c>
      <c r="AL326" s="60">
        <f t="shared" si="332"/>
        <v>2.2000000000000001E-3</v>
      </c>
      <c r="AN326" s="60">
        <f t="shared" si="333"/>
        <v>6.6000000000000003E-2</v>
      </c>
    </row>
    <row r="327" spans="33:40">
      <c r="AG327" s="58">
        <f t="shared" si="328"/>
        <v>2006.9031009999924</v>
      </c>
      <c r="AH327" s="20">
        <f t="shared" si="329"/>
        <v>47.625000000000036</v>
      </c>
      <c r="AI327" s="60">
        <f t="shared" si="330"/>
        <v>6.9610330264739201E-2</v>
      </c>
      <c r="AJ327" s="60">
        <f t="shared" ref="AJ327:AK327" si="381">1.3*AK327</f>
        <v>3.7180000000000004E-3</v>
      </c>
      <c r="AK327" s="60">
        <f t="shared" si="381"/>
        <v>2.8600000000000001E-3</v>
      </c>
      <c r="AL327" s="60">
        <f t="shared" si="332"/>
        <v>2.2000000000000001E-3</v>
      </c>
      <c r="AN327" s="60">
        <f t="shared" si="333"/>
        <v>6.6000000000000003E-2</v>
      </c>
    </row>
    <row r="328" spans="33:40">
      <c r="AG328" s="58">
        <f t="shared" si="328"/>
        <v>2006.9041009999924</v>
      </c>
      <c r="AH328" s="20">
        <f t="shared" si="329"/>
        <v>47.990000000000038</v>
      </c>
      <c r="AI328" s="60">
        <f t="shared" si="330"/>
        <v>6.9168703205722021E-2</v>
      </c>
      <c r="AJ328" s="60">
        <f t="shared" ref="AJ328:AK328" si="382">1.3*AK328</f>
        <v>3.7180000000000004E-3</v>
      </c>
      <c r="AK328" s="60">
        <f t="shared" si="382"/>
        <v>2.8600000000000001E-3</v>
      </c>
      <c r="AL328" s="60">
        <f t="shared" si="332"/>
        <v>2.2000000000000001E-3</v>
      </c>
      <c r="AN328" s="60">
        <f t="shared" si="333"/>
        <v>6.6000000000000003E-2</v>
      </c>
    </row>
    <row r="329" spans="33:40">
      <c r="AG329" s="58">
        <f t="shared" si="328"/>
        <v>2006.9051009999923</v>
      </c>
      <c r="AH329" s="20">
        <f t="shared" si="329"/>
        <v>48.35500000000004</v>
      </c>
      <c r="AI329" s="60">
        <f t="shared" si="330"/>
        <v>6.8832387976550627E-2</v>
      </c>
      <c r="AJ329" s="60">
        <f t="shared" ref="AJ329:AK329" si="383">1.3*AK329</f>
        <v>3.7180000000000004E-3</v>
      </c>
      <c r="AK329" s="60">
        <f t="shared" si="383"/>
        <v>2.8600000000000001E-3</v>
      </c>
      <c r="AL329" s="60">
        <f t="shared" si="332"/>
        <v>2.2000000000000001E-3</v>
      </c>
      <c r="AN329" s="60">
        <f t="shared" si="333"/>
        <v>6.6000000000000003E-2</v>
      </c>
    </row>
    <row r="330" spans="33:40">
      <c r="AG330" s="58">
        <f t="shared" si="328"/>
        <v>2006.9061009999923</v>
      </c>
      <c r="AH330" s="20">
        <f t="shared" si="329"/>
        <v>48.720000000000041</v>
      </c>
      <c r="AI330" s="60">
        <f t="shared" si="330"/>
        <v>6.8609240973002084E-2</v>
      </c>
      <c r="AJ330" s="60">
        <f t="shared" ref="AJ330:AK330" si="384">1.3*AK330</f>
        <v>3.7180000000000004E-3</v>
      </c>
      <c r="AK330" s="60">
        <f t="shared" si="384"/>
        <v>2.8600000000000001E-3</v>
      </c>
      <c r="AL330" s="60">
        <f t="shared" si="332"/>
        <v>2.2000000000000001E-3</v>
      </c>
      <c r="AN330" s="60">
        <f t="shared" si="333"/>
        <v>6.6000000000000003E-2</v>
      </c>
    </row>
    <row r="331" spans="33:40">
      <c r="AG331" s="58">
        <f t="shared" si="328"/>
        <v>2006.9071009999923</v>
      </c>
      <c r="AH331" s="20">
        <f t="shared" si="329"/>
        <v>49.085000000000043</v>
      </c>
      <c r="AI331" s="60">
        <f t="shared" si="330"/>
        <v>6.8500005444226852E-2</v>
      </c>
      <c r="AJ331" s="60">
        <f t="shared" ref="AJ331:AK331" si="385">1.3*AK331</f>
        <v>3.7180000000000004E-3</v>
      </c>
      <c r="AK331" s="60">
        <f t="shared" si="385"/>
        <v>2.8600000000000001E-3</v>
      </c>
      <c r="AL331" s="60">
        <f t="shared" si="332"/>
        <v>2.2000000000000001E-3</v>
      </c>
      <c r="AN331" s="60">
        <f t="shared" si="333"/>
        <v>6.6000000000000003E-2</v>
      </c>
    </row>
    <row r="332" spans="33:40">
      <c r="AG332" s="58">
        <f t="shared" si="328"/>
        <v>2006.9081009999923</v>
      </c>
      <c r="AH332" s="20">
        <f t="shared" si="329"/>
        <v>49.450000000000045</v>
      </c>
      <c r="AI332" s="60">
        <f t="shared" si="330"/>
        <v>6.8498334885707932E-2</v>
      </c>
      <c r="AJ332" s="60">
        <f t="shared" ref="AJ332:AK332" si="386">1.3*AK332</f>
        <v>3.7180000000000004E-3</v>
      </c>
      <c r="AK332" s="60">
        <f t="shared" si="386"/>
        <v>2.8600000000000001E-3</v>
      </c>
      <c r="AL332" s="60">
        <f t="shared" si="332"/>
        <v>2.2000000000000001E-3</v>
      </c>
      <c r="AN332" s="60">
        <f t="shared" si="333"/>
        <v>6.6000000000000003E-2</v>
      </c>
    </row>
    <row r="333" spans="33:40">
      <c r="AG333" s="58">
        <f t="shared" si="328"/>
        <v>2006.9091009999922</v>
      </c>
      <c r="AH333" s="20">
        <f t="shared" si="329"/>
        <v>49.815000000000047</v>
      </c>
      <c r="AI333" s="60">
        <f t="shared" si="330"/>
        <v>6.8591225243203935E-2</v>
      </c>
      <c r="AJ333" s="60">
        <f t="shared" ref="AJ333:AK333" si="387">1.3*AK333</f>
        <v>3.7180000000000004E-3</v>
      </c>
      <c r="AK333" s="60">
        <f t="shared" si="387"/>
        <v>2.8600000000000001E-3</v>
      </c>
      <c r="AL333" s="60">
        <f t="shared" si="332"/>
        <v>2.2000000000000001E-3</v>
      </c>
      <c r="AN333" s="60">
        <f t="shared" si="333"/>
        <v>6.6000000000000003E-2</v>
      </c>
    </row>
    <row r="334" spans="33:40">
      <c r="AG334" s="58">
        <f t="shared" si="328"/>
        <v>2006.9101009999922</v>
      </c>
      <c r="AH334" s="20">
        <f t="shared" si="329"/>
        <v>50.180000000000049</v>
      </c>
      <c r="AI334" s="60">
        <f t="shared" si="330"/>
        <v>6.8759830747143827E-2</v>
      </c>
      <c r="AJ334" s="60">
        <f t="shared" ref="AJ334:AK334" si="388">1.3*AK334</f>
        <v>3.7180000000000004E-3</v>
      </c>
      <c r="AK334" s="60">
        <f t="shared" si="388"/>
        <v>2.8600000000000001E-3</v>
      </c>
      <c r="AL334" s="60">
        <f t="shared" si="332"/>
        <v>2.2000000000000001E-3</v>
      </c>
      <c r="AN334" s="60">
        <f t="shared" si="333"/>
        <v>6.6000000000000003E-2</v>
      </c>
    </row>
    <row r="335" spans="33:40">
      <c r="AG335" s="58">
        <f t="shared" si="328"/>
        <v>2006.9111009999922</v>
      </c>
      <c r="AH335" s="20">
        <f t="shared" si="329"/>
        <v>50.545000000000051</v>
      </c>
      <c r="AI335" s="60">
        <f t="shared" si="330"/>
        <v>6.8980616214291024E-2</v>
      </c>
      <c r="AJ335" s="60">
        <f t="shared" ref="AJ335:AK335" si="389">1.3*AK335</f>
        <v>3.7180000000000004E-3</v>
      </c>
      <c r="AK335" s="60">
        <f t="shared" si="389"/>
        <v>2.8600000000000001E-3</v>
      </c>
      <c r="AL335" s="60">
        <f t="shared" si="332"/>
        <v>2.2000000000000001E-3</v>
      </c>
      <c r="AN335" s="60">
        <f t="shared" si="333"/>
        <v>6.6000000000000003E-2</v>
      </c>
    </row>
    <row r="336" spans="33:40">
      <c r="AG336" s="58">
        <f t="shared" si="328"/>
        <v>2006.9121009999922</v>
      </c>
      <c r="AH336" s="20">
        <f t="shared" si="329"/>
        <v>50.910000000000053</v>
      </c>
      <c r="AI336" s="60">
        <f t="shared" si="330"/>
        <v>6.9226779374382805E-2</v>
      </c>
      <c r="AJ336" s="60">
        <f t="shared" ref="AJ336:AK336" si="390">1.3*AK336</f>
        <v>3.7180000000000004E-3</v>
      </c>
      <c r="AK336" s="60">
        <f t="shared" si="390"/>
        <v>2.8600000000000001E-3</v>
      </c>
      <c r="AL336" s="60">
        <f t="shared" si="332"/>
        <v>2.2000000000000001E-3</v>
      </c>
      <c r="AN336" s="60">
        <f t="shared" si="333"/>
        <v>6.6000000000000003E-2</v>
      </c>
    </row>
    <row r="337" spans="33:40">
      <c r="AG337" s="58">
        <f t="shared" si="328"/>
        <v>2006.9131009999921</v>
      </c>
      <c r="AH337" s="20">
        <f t="shared" si="329"/>
        <v>51.275000000000055</v>
      </c>
      <c r="AI337" s="60">
        <f t="shared" si="330"/>
        <v>6.9469861307982286E-2</v>
      </c>
      <c r="AJ337" s="60">
        <f t="shared" ref="AJ337:AK337" si="391">1.3*AK337</f>
        <v>3.7180000000000004E-3</v>
      </c>
      <c r="AK337" s="60">
        <f t="shared" si="391"/>
        <v>2.8600000000000001E-3</v>
      </c>
      <c r="AL337" s="60">
        <f t="shared" si="332"/>
        <v>2.2000000000000001E-3</v>
      </c>
      <c r="AN337" s="60">
        <f t="shared" si="333"/>
        <v>6.6000000000000003E-2</v>
      </c>
    </row>
    <row r="338" spans="33:40">
      <c r="AG338" s="58">
        <f t="shared" si="328"/>
        <v>2006.9141009999921</v>
      </c>
      <c r="AH338" s="20">
        <f t="shared" si="329"/>
        <v>51.640000000000057</v>
      </c>
      <c r="AI338" s="60">
        <f t="shared" si="330"/>
        <v>6.9681452303889307E-2</v>
      </c>
      <c r="AJ338" s="60">
        <f t="shared" ref="AJ338:AK338" si="392">1.3*AK338</f>
        <v>3.7180000000000004E-3</v>
      </c>
      <c r="AK338" s="60">
        <f t="shared" si="392"/>
        <v>2.8600000000000001E-3</v>
      </c>
      <c r="AL338" s="60">
        <f t="shared" si="332"/>
        <v>2.2000000000000001E-3</v>
      </c>
      <c r="AN338" s="60">
        <f t="shared" si="333"/>
        <v>6.6000000000000003E-2</v>
      </c>
    </row>
    <row r="339" spans="33:40">
      <c r="AG339" s="58">
        <f t="shared" si="328"/>
        <v>2006.9151009999921</v>
      </c>
      <c r="AH339" s="20">
        <f t="shared" si="329"/>
        <v>52.005000000000059</v>
      </c>
      <c r="AI339" s="60">
        <f t="shared" si="330"/>
        <v>6.9834894977440706E-2</v>
      </c>
      <c r="AJ339" s="60">
        <f t="shared" ref="AJ339:AK339" si="393">1.3*AK339</f>
        <v>3.7180000000000004E-3</v>
      </c>
      <c r="AK339" s="60">
        <f t="shared" si="393"/>
        <v>2.8600000000000001E-3</v>
      </c>
      <c r="AL339" s="60">
        <f t="shared" si="332"/>
        <v>2.2000000000000001E-3</v>
      </c>
      <c r="AN339" s="60">
        <f t="shared" si="333"/>
        <v>6.6000000000000003E-2</v>
      </c>
    </row>
    <row r="340" spans="33:40">
      <c r="AG340" s="58">
        <f t="shared" si="328"/>
        <v>2006.9161009999921</v>
      </c>
      <c r="AH340" s="20">
        <f t="shared" si="329"/>
        <v>52.370000000000061</v>
      </c>
      <c r="AI340" s="60">
        <f t="shared" si="330"/>
        <v>6.9906886647874755E-2</v>
      </c>
      <c r="AJ340" s="60">
        <f t="shared" ref="AJ340:AK340" si="394">1.3*AK340</f>
        <v>3.7180000000000004E-3</v>
      </c>
      <c r="AK340" s="60">
        <f t="shared" si="394"/>
        <v>2.8600000000000001E-3</v>
      </c>
      <c r="AL340" s="60">
        <f t="shared" si="332"/>
        <v>2.2000000000000001E-3</v>
      </c>
      <c r="AN340" s="60">
        <f t="shared" si="333"/>
        <v>6.6000000000000003E-2</v>
      </c>
    </row>
    <row r="341" spans="33:40">
      <c r="AG341" s="58">
        <f t="shared" si="328"/>
        <v>2006.917100999992</v>
      </c>
      <c r="AH341" s="20">
        <f t="shared" si="329"/>
        <v>52.735000000000063</v>
      </c>
      <c r="AI341" s="60">
        <f t="shared" si="330"/>
        <v>6.9878888744750234E-2</v>
      </c>
      <c r="AJ341" s="60">
        <f t="shared" ref="AJ341:AK341" si="395">1.3*AK341</f>
        <v>3.7180000000000004E-3</v>
      </c>
      <c r="AK341" s="60">
        <f t="shared" si="395"/>
        <v>2.8600000000000001E-3</v>
      </c>
      <c r="AL341" s="60">
        <f t="shared" si="332"/>
        <v>2.2000000000000001E-3</v>
      </c>
      <c r="AN341" s="60">
        <f t="shared" si="333"/>
        <v>6.6000000000000003E-2</v>
      </c>
    </row>
    <row r="342" spans="33:40">
      <c r="AG342" s="58">
        <f t="shared" si="328"/>
        <v>2006.918100999992</v>
      </c>
      <c r="AH342" s="20">
        <f t="shared" si="329"/>
        <v>53.100000000000065</v>
      </c>
      <c r="AI342" s="60">
        <f t="shared" si="330"/>
        <v>6.973826206958901E-2</v>
      </c>
      <c r="AJ342" s="60">
        <f t="shared" ref="AJ342:AK342" si="396">1.3*AK342</f>
        <v>3.7180000000000004E-3</v>
      </c>
      <c r="AK342" s="60">
        <f t="shared" si="396"/>
        <v>2.8600000000000001E-3</v>
      </c>
      <c r="AL342" s="60">
        <f t="shared" si="332"/>
        <v>2.2000000000000001E-3</v>
      </c>
      <c r="AN342" s="60">
        <f t="shared" si="333"/>
        <v>6.6000000000000003E-2</v>
      </c>
    </row>
    <row r="343" spans="33:40">
      <c r="AG343" s="58">
        <f t="shared" ref="AG343:AG406" si="397">AG342+0.001</f>
        <v>2006.919100999992</v>
      </c>
      <c r="AH343" s="20">
        <f t="shared" ref="AH343:AH406" si="398">AH342+(1.825/5)</f>
        <v>53.465000000000067</v>
      </c>
      <c r="AI343" s="60">
        <f t="shared" ref="AI343:AI406" si="399" xml:space="preserve"> AN343 + AJ343*SIN((2*PI()*(AG343-2000)/0.235745306106089) + 0.083216746) + AK343*SIN((2*PI()*(AG343-2000)/0.0785817687020297) + 3.39124283) + AL343*SIN((2*PI()*(AG343-2000)/0.0261939229006765) + 0.748950468)</f>
        <v>6.9479062446341999E-2</v>
      </c>
      <c r="AJ343" s="60">
        <f t="shared" ref="AJ343:AK343" si="400">1.3*AK343</f>
        <v>3.7180000000000004E-3</v>
      </c>
      <c r="AK343" s="60">
        <f t="shared" si="400"/>
        <v>2.8600000000000001E-3</v>
      </c>
      <c r="AL343" s="60">
        <f t="shared" ref="AL343:AL406" si="401">AL342</f>
        <v>2.2000000000000001E-3</v>
      </c>
      <c r="AN343" s="60">
        <f t="shared" ref="AN343:AN406" si="402">AN342</f>
        <v>6.6000000000000003E-2</v>
      </c>
    </row>
    <row r="344" spans="33:40">
      <c r="AG344" s="58">
        <f t="shared" si="397"/>
        <v>2006.920100999992</v>
      </c>
      <c r="AH344" s="20">
        <f t="shared" si="398"/>
        <v>53.830000000000069</v>
      </c>
      <c r="AI344" s="60">
        <f t="shared" si="399"/>
        <v>6.9102450753445829E-2</v>
      </c>
      <c r="AJ344" s="60">
        <f t="shared" ref="AJ344:AK344" si="403">1.3*AK344</f>
        <v>3.7180000000000004E-3</v>
      </c>
      <c r="AK344" s="60">
        <f t="shared" si="403"/>
        <v>2.8600000000000001E-3</v>
      </c>
      <c r="AL344" s="60">
        <f t="shared" si="401"/>
        <v>2.2000000000000001E-3</v>
      </c>
      <c r="AN344" s="60">
        <f t="shared" si="402"/>
        <v>6.6000000000000003E-2</v>
      </c>
    </row>
    <row r="345" spans="33:40">
      <c r="AG345" s="58">
        <f t="shared" si="397"/>
        <v>2006.9211009999919</v>
      </c>
      <c r="AH345" s="20">
        <f t="shared" si="398"/>
        <v>54.195000000000071</v>
      </c>
      <c r="AI345" s="60">
        <f t="shared" si="399"/>
        <v>6.8616693426745118E-2</v>
      </c>
      <c r="AJ345" s="60">
        <f t="shared" ref="AJ345:AK345" si="404">1.3*AK345</f>
        <v>3.7180000000000004E-3</v>
      </c>
      <c r="AK345" s="60">
        <f t="shared" si="404"/>
        <v>2.8600000000000001E-3</v>
      </c>
      <c r="AL345" s="60">
        <f t="shared" si="401"/>
        <v>2.2000000000000001E-3</v>
      </c>
      <c r="AN345" s="60">
        <f t="shared" si="402"/>
        <v>6.6000000000000003E-2</v>
      </c>
    </row>
    <row r="346" spans="33:40">
      <c r="AG346" s="58">
        <f t="shared" si="397"/>
        <v>2006.9221009999919</v>
      </c>
      <c r="AH346" s="20">
        <f t="shared" si="398"/>
        <v>54.560000000000073</v>
      </c>
      <c r="AI346" s="60">
        <f t="shared" si="399"/>
        <v>6.803675299103587E-2</v>
      </c>
      <c r="AJ346" s="60">
        <f t="shared" ref="AJ346:AK346" si="405">1.3*AK346</f>
        <v>3.7180000000000004E-3</v>
      </c>
      <c r="AK346" s="60">
        <f t="shared" si="405"/>
        <v>2.8600000000000001E-3</v>
      </c>
      <c r="AL346" s="60">
        <f t="shared" si="401"/>
        <v>2.2000000000000001E-3</v>
      </c>
      <c r="AN346" s="60">
        <f t="shared" si="402"/>
        <v>6.6000000000000003E-2</v>
      </c>
    </row>
    <row r="347" spans="33:40">
      <c r="AG347" s="58">
        <f t="shared" si="397"/>
        <v>2006.9231009999919</v>
      </c>
      <c r="AH347" s="20">
        <f t="shared" si="398"/>
        <v>54.925000000000075</v>
      </c>
      <c r="AI347" s="60">
        <f t="shared" si="399"/>
        <v>6.7383491674383164E-2</v>
      </c>
      <c r="AJ347" s="60">
        <f t="shared" ref="AJ347:AK347" si="406">1.3*AK347</f>
        <v>3.7180000000000004E-3</v>
      </c>
      <c r="AK347" s="60">
        <f t="shared" si="406"/>
        <v>2.8600000000000001E-3</v>
      </c>
      <c r="AL347" s="60">
        <f t="shared" si="401"/>
        <v>2.2000000000000001E-3</v>
      </c>
      <c r="AN347" s="60">
        <f t="shared" si="402"/>
        <v>6.6000000000000003E-2</v>
      </c>
    </row>
    <row r="348" spans="33:40">
      <c r="AG348" s="58">
        <f t="shared" si="397"/>
        <v>2006.9241009999919</v>
      </c>
      <c r="AH348" s="20">
        <f t="shared" si="398"/>
        <v>55.290000000000077</v>
      </c>
      <c r="AI348" s="60">
        <f t="shared" si="399"/>
        <v>6.668253333817134E-2</v>
      </c>
      <c r="AJ348" s="60">
        <f t="shared" ref="AJ348:AK348" si="407">1.3*AK348</f>
        <v>3.7180000000000004E-3</v>
      </c>
      <c r="AK348" s="60">
        <f t="shared" si="407"/>
        <v>2.8600000000000001E-3</v>
      </c>
      <c r="AL348" s="60">
        <f t="shared" si="401"/>
        <v>2.2000000000000001E-3</v>
      </c>
      <c r="AN348" s="60">
        <f t="shared" si="402"/>
        <v>6.6000000000000003E-2</v>
      </c>
    </row>
    <row r="349" spans="33:40">
      <c r="AG349" s="58">
        <f t="shared" si="397"/>
        <v>2006.9251009999919</v>
      </c>
      <c r="AH349" s="20">
        <f t="shared" si="398"/>
        <v>55.655000000000079</v>
      </c>
      <c r="AI349" s="60">
        <f t="shared" si="399"/>
        <v>6.596284854674854E-2</v>
      </c>
      <c r="AJ349" s="60">
        <f t="shared" ref="AJ349:AK349" si="408">1.3*AK349</f>
        <v>3.7180000000000004E-3</v>
      </c>
      <c r="AK349" s="60">
        <f t="shared" si="408"/>
        <v>2.8600000000000001E-3</v>
      </c>
      <c r="AL349" s="60">
        <f t="shared" si="401"/>
        <v>2.2000000000000001E-3</v>
      </c>
      <c r="AN349" s="60">
        <f t="shared" si="402"/>
        <v>6.6000000000000003E-2</v>
      </c>
    </row>
    <row r="350" spans="33:40">
      <c r="AG350" s="58">
        <f t="shared" si="397"/>
        <v>2006.9261009999918</v>
      </c>
      <c r="AH350" s="20">
        <f t="shared" si="398"/>
        <v>56.020000000000081</v>
      </c>
      <c r="AI350" s="60">
        <f t="shared" si="399"/>
        <v>6.5255143481685637E-2</v>
      </c>
      <c r="AJ350" s="60">
        <f t="shared" ref="AJ350:AK350" si="409">1.3*AK350</f>
        <v>3.7180000000000004E-3</v>
      </c>
      <c r="AK350" s="60">
        <f t="shared" si="409"/>
        <v>2.8600000000000001E-3</v>
      </c>
      <c r="AL350" s="60">
        <f t="shared" si="401"/>
        <v>2.2000000000000001E-3</v>
      </c>
      <c r="AN350" s="60">
        <f t="shared" si="402"/>
        <v>6.6000000000000003E-2</v>
      </c>
    </row>
    <row r="351" spans="33:40">
      <c r="AG351" s="58">
        <f t="shared" si="397"/>
        <v>2006.9271009999918</v>
      </c>
      <c r="AH351" s="20">
        <f t="shared" si="398"/>
        <v>56.385000000000083</v>
      </c>
      <c r="AI351" s="60">
        <f t="shared" si="399"/>
        <v>6.4590144667384219E-2</v>
      </c>
      <c r="AJ351" s="60">
        <f t="shared" ref="AJ351:AK351" si="410">1.3*AK351</f>
        <v>3.7180000000000004E-3</v>
      </c>
      <c r="AK351" s="60">
        <f t="shared" si="410"/>
        <v>2.8600000000000001E-3</v>
      </c>
      <c r="AL351" s="60">
        <f t="shared" si="401"/>
        <v>2.2000000000000001E-3</v>
      </c>
      <c r="AN351" s="60">
        <f t="shared" si="402"/>
        <v>6.6000000000000003E-2</v>
      </c>
    </row>
    <row r="352" spans="33:40">
      <c r="AG352" s="58">
        <f t="shared" si="397"/>
        <v>2006.9281009999918</v>
      </c>
      <c r="AH352" s="20">
        <f t="shared" si="398"/>
        <v>56.750000000000085</v>
      </c>
      <c r="AI352" s="60">
        <f t="shared" si="399"/>
        <v>6.3996877471998476E-2</v>
      </c>
      <c r="AJ352" s="60">
        <f t="shared" ref="AJ352:AK352" si="411">1.3*AK352</f>
        <v>3.7180000000000004E-3</v>
      </c>
      <c r="AK352" s="60">
        <f t="shared" si="411"/>
        <v>2.8600000000000001E-3</v>
      </c>
      <c r="AL352" s="60">
        <f t="shared" si="401"/>
        <v>2.2000000000000001E-3</v>
      </c>
      <c r="AN352" s="60">
        <f t="shared" si="402"/>
        <v>6.6000000000000003E-2</v>
      </c>
    </row>
    <row r="353" spans="33:40">
      <c r="AG353" s="58">
        <f t="shared" si="397"/>
        <v>2006.9291009999918</v>
      </c>
      <c r="AH353" s="20">
        <f t="shared" si="398"/>
        <v>57.115000000000087</v>
      </c>
      <c r="AI353" s="60">
        <f t="shared" si="399"/>
        <v>6.3501036736835825E-2</v>
      </c>
      <c r="AJ353" s="60">
        <f t="shared" ref="AJ353:AK353" si="412">1.3*AK353</f>
        <v>3.7180000000000004E-3</v>
      </c>
      <c r="AK353" s="60">
        <f t="shared" si="412"/>
        <v>2.8600000000000001E-3</v>
      </c>
      <c r="AL353" s="60">
        <f t="shared" si="401"/>
        <v>2.2000000000000001E-3</v>
      </c>
      <c r="AN353" s="60">
        <f t="shared" si="402"/>
        <v>6.6000000000000003E-2</v>
      </c>
    </row>
    <row r="354" spans="33:40">
      <c r="AG354" s="58">
        <f t="shared" si="397"/>
        <v>2006.9301009999917</v>
      </c>
      <c r="AH354" s="20">
        <f t="shared" si="398"/>
        <v>57.480000000000089</v>
      </c>
      <c r="AI354" s="60">
        <f t="shared" si="399"/>
        <v>6.3123542645955003E-2</v>
      </c>
      <c r="AJ354" s="60">
        <f t="shared" ref="AJ354:AK354" si="413">1.3*AK354</f>
        <v>3.7180000000000004E-3</v>
      </c>
      <c r="AK354" s="60">
        <f t="shared" si="413"/>
        <v>2.8600000000000001E-3</v>
      </c>
      <c r="AL354" s="60">
        <f t="shared" si="401"/>
        <v>2.2000000000000001E-3</v>
      </c>
      <c r="AN354" s="60">
        <f t="shared" si="402"/>
        <v>6.6000000000000003E-2</v>
      </c>
    </row>
    <row r="355" spans="33:40">
      <c r="AG355" s="58">
        <f t="shared" si="397"/>
        <v>2006.9311009999917</v>
      </c>
      <c r="AH355" s="20">
        <f t="shared" si="398"/>
        <v>57.845000000000091</v>
      </c>
      <c r="AI355" s="60">
        <f t="shared" si="399"/>
        <v>6.2879364375604804E-2</v>
      </c>
      <c r="AJ355" s="60">
        <f t="shared" ref="AJ355:AK355" si="414">1.3*AK355</f>
        <v>3.7180000000000004E-3</v>
      </c>
      <c r="AK355" s="60">
        <f t="shared" si="414"/>
        <v>2.8600000000000001E-3</v>
      </c>
      <c r="AL355" s="60">
        <f t="shared" si="401"/>
        <v>2.2000000000000001E-3</v>
      </c>
      <c r="AN355" s="60">
        <f t="shared" si="402"/>
        <v>6.6000000000000003E-2</v>
      </c>
    </row>
    <row r="356" spans="33:40">
      <c r="AG356" s="58">
        <f t="shared" si="397"/>
        <v>2006.9321009999917</v>
      </c>
      <c r="AH356" s="20">
        <f t="shared" si="398"/>
        <v>58.210000000000093</v>
      </c>
      <c r="AI356" s="60">
        <f t="shared" si="399"/>
        <v>6.2776678765565211E-2</v>
      </c>
      <c r="AJ356" s="60">
        <f t="shared" ref="AJ356:AK356" si="415">1.3*AK356</f>
        <v>3.7180000000000004E-3</v>
      </c>
      <c r="AK356" s="60">
        <f t="shared" si="415"/>
        <v>2.8600000000000001E-3</v>
      </c>
      <c r="AL356" s="60">
        <f t="shared" si="401"/>
        <v>2.2000000000000001E-3</v>
      </c>
      <c r="AN356" s="60">
        <f t="shared" si="402"/>
        <v>6.6000000000000003E-2</v>
      </c>
    </row>
    <row r="357" spans="33:40">
      <c r="AG357" s="58">
        <f t="shared" si="397"/>
        <v>2006.9331009999917</v>
      </c>
      <c r="AH357" s="20">
        <f t="shared" si="398"/>
        <v>58.575000000000095</v>
      </c>
      <c r="AI357" s="60">
        <f t="shared" si="399"/>
        <v>6.2816412107139438E-2</v>
      </c>
      <c r="AJ357" s="60">
        <f t="shared" ref="AJ357:AK357" si="416">1.3*AK357</f>
        <v>3.7180000000000004E-3</v>
      </c>
      <c r="AK357" s="60">
        <f t="shared" si="416"/>
        <v>2.8600000000000001E-3</v>
      </c>
      <c r="AL357" s="60">
        <f t="shared" si="401"/>
        <v>2.2000000000000001E-3</v>
      </c>
      <c r="AN357" s="60">
        <f t="shared" si="402"/>
        <v>6.6000000000000003E-2</v>
      </c>
    </row>
    <row r="358" spans="33:40">
      <c r="AG358" s="58">
        <f t="shared" si="397"/>
        <v>2006.9341009999916</v>
      </c>
      <c r="AH358" s="20">
        <f t="shared" si="398"/>
        <v>58.940000000000097</v>
      </c>
      <c r="AI358" s="60">
        <f t="shared" si="399"/>
        <v>6.2992191241659806E-2</v>
      </c>
      <c r="AJ358" s="60">
        <f t="shared" ref="AJ358:AK358" si="417">1.3*AK358</f>
        <v>3.7180000000000004E-3</v>
      </c>
      <c r="AK358" s="60">
        <f t="shared" si="417"/>
        <v>2.8600000000000001E-3</v>
      </c>
      <c r="AL358" s="60">
        <f t="shared" si="401"/>
        <v>2.2000000000000001E-3</v>
      </c>
      <c r="AN358" s="60">
        <f t="shared" si="402"/>
        <v>6.6000000000000003E-2</v>
      </c>
    </row>
    <row r="359" spans="33:40">
      <c r="AG359" s="58">
        <f t="shared" si="397"/>
        <v>2006.9351009999916</v>
      </c>
      <c r="AH359" s="20">
        <f t="shared" si="398"/>
        <v>59.305000000000099</v>
      </c>
      <c r="AI359" s="60">
        <f t="shared" si="399"/>
        <v>6.3290706762855017E-2</v>
      </c>
      <c r="AJ359" s="60">
        <f t="shared" ref="AJ359:AK359" si="418">1.3*AK359</f>
        <v>3.7180000000000004E-3</v>
      </c>
      <c r="AK359" s="60">
        <f t="shared" si="418"/>
        <v>2.8600000000000001E-3</v>
      </c>
      <c r="AL359" s="60">
        <f t="shared" si="401"/>
        <v>2.2000000000000001E-3</v>
      </c>
      <c r="AN359" s="60">
        <f t="shared" si="402"/>
        <v>6.6000000000000003E-2</v>
      </c>
    </row>
    <row r="360" spans="33:40">
      <c r="AG360" s="58">
        <f t="shared" si="397"/>
        <v>2006.9361009999916</v>
      </c>
      <c r="AH360" s="20">
        <f t="shared" si="398"/>
        <v>59.670000000000101</v>
      </c>
      <c r="AI360" s="60">
        <f t="shared" si="399"/>
        <v>6.3692467555944279E-2</v>
      </c>
      <c r="AJ360" s="60">
        <f t="shared" ref="AJ360:AK360" si="419">1.3*AK360</f>
        <v>3.7180000000000004E-3</v>
      </c>
      <c r="AK360" s="60">
        <f t="shared" si="419"/>
        <v>2.8600000000000001E-3</v>
      </c>
      <c r="AL360" s="60">
        <f t="shared" si="401"/>
        <v>2.2000000000000001E-3</v>
      </c>
      <c r="AN360" s="60">
        <f t="shared" si="402"/>
        <v>6.6000000000000003E-2</v>
      </c>
    </row>
    <row r="361" spans="33:40">
      <c r="AG361" s="58">
        <f t="shared" si="397"/>
        <v>2006.9371009999916</v>
      </c>
      <c r="AH361" s="20">
        <f t="shared" si="398"/>
        <v>60.035000000000103</v>
      </c>
      <c r="AI361" s="60">
        <f t="shared" si="399"/>
        <v>6.4172903534860784E-2</v>
      </c>
      <c r="AJ361" s="60">
        <f t="shared" ref="AJ361:AK361" si="420">1.3*AK361</f>
        <v>3.7180000000000004E-3</v>
      </c>
      <c r="AK361" s="60">
        <f t="shared" si="420"/>
        <v>2.8600000000000001E-3</v>
      </c>
      <c r="AL361" s="60">
        <f t="shared" si="401"/>
        <v>2.2000000000000001E-3</v>
      </c>
      <c r="AN361" s="60">
        <f t="shared" si="402"/>
        <v>6.6000000000000003E-2</v>
      </c>
    </row>
    <row r="362" spans="33:40">
      <c r="AG362" s="58">
        <f t="shared" si="397"/>
        <v>2006.9381009999915</v>
      </c>
      <c r="AH362" s="20">
        <f t="shared" si="398"/>
        <v>60.400000000000105</v>
      </c>
      <c r="AI362" s="60">
        <f t="shared" si="399"/>
        <v>6.4703753537296183E-2</v>
      </c>
      <c r="AJ362" s="60">
        <f t="shared" ref="AJ362:AK362" si="421">1.3*AK362</f>
        <v>3.7180000000000004E-3</v>
      </c>
      <c r="AK362" s="60">
        <f t="shared" si="421"/>
        <v>2.8600000000000001E-3</v>
      </c>
      <c r="AL362" s="60">
        <f t="shared" si="401"/>
        <v>2.2000000000000001E-3</v>
      </c>
      <c r="AN362" s="60">
        <f t="shared" si="402"/>
        <v>6.6000000000000003E-2</v>
      </c>
    </row>
    <row r="363" spans="33:40">
      <c r="AG363" s="58">
        <f t="shared" si="397"/>
        <v>2006.9391009999915</v>
      </c>
      <c r="AH363" s="20">
        <f t="shared" si="398"/>
        <v>60.765000000000107</v>
      </c>
      <c r="AI363" s="60">
        <f t="shared" si="399"/>
        <v>6.5254659044803154E-2</v>
      </c>
      <c r="AJ363" s="60">
        <f t="shared" ref="AJ363:AK363" si="422">1.3*AK363</f>
        <v>3.7180000000000004E-3</v>
      </c>
      <c r="AK363" s="60">
        <f t="shared" si="422"/>
        <v>2.8600000000000001E-3</v>
      </c>
      <c r="AL363" s="60">
        <f t="shared" si="401"/>
        <v>2.2000000000000001E-3</v>
      </c>
      <c r="AN363" s="60">
        <f t="shared" si="402"/>
        <v>6.6000000000000003E-2</v>
      </c>
    </row>
    <row r="364" spans="33:40">
      <c r="AG364" s="58">
        <f t="shared" si="397"/>
        <v>2006.9401009999915</v>
      </c>
      <c r="AH364" s="20">
        <f t="shared" si="398"/>
        <v>61.130000000000109</v>
      </c>
      <c r="AI364" s="60">
        <f t="shared" si="399"/>
        <v>6.5794872644592092E-2</v>
      </c>
      <c r="AJ364" s="60">
        <f t="shared" ref="AJ364:AK364" si="423">1.3*AK364</f>
        <v>3.7180000000000004E-3</v>
      </c>
      <c r="AK364" s="60">
        <f t="shared" si="423"/>
        <v>2.8600000000000001E-3</v>
      </c>
      <c r="AL364" s="60">
        <f t="shared" si="401"/>
        <v>2.2000000000000001E-3</v>
      </c>
      <c r="AN364" s="60">
        <f t="shared" si="402"/>
        <v>6.6000000000000003E-2</v>
      </c>
    </row>
    <row r="365" spans="33:40">
      <c r="AG365" s="58">
        <f t="shared" si="397"/>
        <v>2006.9411009999915</v>
      </c>
      <c r="AH365" s="20">
        <f t="shared" si="398"/>
        <v>61.495000000000111</v>
      </c>
      <c r="AI365" s="60">
        <f t="shared" si="399"/>
        <v>6.6294983613669464E-2</v>
      </c>
      <c r="AJ365" s="60">
        <f t="shared" ref="AJ365:AK365" si="424">1.3*AK365</f>
        <v>3.7180000000000004E-3</v>
      </c>
      <c r="AK365" s="60">
        <f t="shared" si="424"/>
        <v>2.8600000000000001E-3</v>
      </c>
      <c r="AL365" s="60">
        <f t="shared" si="401"/>
        <v>2.2000000000000001E-3</v>
      </c>
      <c r="AN365" s="60">
        <f t="shared" si="402"/>
        <v>6.6000000000000003E-2</v>
      </c>
    </row>
    <row r="366" spans="33:40">
      <c r="AG366" s="58">
        <f t="shared" si="397"/>
        <v>2006.9421009999915</v>
      </c>
      <c r="AH366" s="20">
        <f t="shared" si="398"/>
        <v>61.860000000000113</v>
      </c>
      <c r="AI366" s="60">
        <f t="shared" si="399"/>
        <v>6.6728562058595967E-2</v>
      </c>
      <c r="AJ366" s="60">
        <f t="shared" ref="AJ366:AK366" si="425">1.3*AK366</f>
        <v>3.7180000000000004E-3</v>
      </c>
      <c r="AK366" s="60">
        <f t="shared" si="425"/>
        <v>2.8600000000000001E-3</v>
      </c>
      <c r="AL366" s="60">
        <f t="shared" si="401"/>
        <v>2.2000000000000001E-3</v>
      </c>
      <c r="AN366" s="60">
        <f t="shared" si="402"/>
        <v>6.6000000000000003E-2</v>
      </c>
    </row>
    <row r="367" spans="33:40">
      <c r="AG367" s="58">
        <f t="shared" si="397"/>
        <v>2006.9431009999914</v>
      </c>
      <c r="AH367" s="20">
        <f t="shared" si="398"/>
        <v>62.225000000000115</v>
      </c>
      <c r="AI367" s="60">
        <f t="shared" si="399"/>
        <v>6.7073627739387492E-2</v>
      </c>
      <c r="AJ367" s="60">
        <f t="shared" ref="AJ367:AK367" si="426">1.3*AK367</f>
        <v>3.7180000000000004E-3</v>
      </c>
      <c r="AK367" s="60">
        <f t="shared" si="426"/>
        <v>2.8600000000000001E-3</v>
      </c>
      <c r="AL367" s="60">
        <f t="shared" si="401"/>
        <v>2.2000000000000001E-3</v>
      </c>
      <c r="AN367" s="60">
        <f t="shared" si="402"/>
        <v>6.6000000000000003E-2</v>
      </c>
    </row>
    <row r="368" spans="33:40">
      <c r="AG368" s="58">
        <f t="shared" si="397"/>
        <v>2006.9441009999914</v>
      </c>
      <c r="AH368" s="20">
        <f t="shared" si="398"/>
        <v>62.590000000000117</v>
      </c>
      <c r="AI368" s="60">
        <f t="shared" si="399"/>
        <v>6.7313859774971299E-2</v>
      </c>
      <c r="AJ368" s="60">
        <f t="shared" ref="AJ368:AK368" si="427">1.3*AK368</f>
        <v>3.7180000000000004E-3</v>
      </c>
      <c r="AK368" s="60">
        <f t="shared" si="427"/>
        <v>2.8600000000000001E-3</v>
      </c>
      <c r="AL368" s="60">
        <f t="shared" si="401"/>
        <v>2.2000000000000001E-3</v>
      </c>
      <c r="AN368" s="60">
        <f t="shared" si="402"/>
        <v>6.6000000000000003E-2</v>
      </c>
    </row>
    <row r="369" spans="33:40">
      <c r="AG369" s="58">
        <f t="shared" si="397"/>
        <v>2006.9451009999914</v>
      </c>
      <c r="AH369" s="20">
        <f t="shared" si="398"/>
        <v>62.955000000000119</v>
      </c>
      <c r="AI369" s="60">
        <f t="shared" si="399"/>
        <v>6.7439478293285171E-2</v>
      </c>
      <c r="AJ369" s="60">
        <f t="shared" ref="AJ369:AK369" si="428">1.3*AK369</f>
        <v>3.7180000000000004E-3</v>
      </c>
      <c r="AK369" s="60">
        <f t="shared" si="428"/>
        <v>2.8600000000000001E-3</v>
      </c>
      <c r="AL369" s="60">
        <f t="shared" si="401"/>
        <v>2.2000000000000001E-3</v>
      </c>
      <c r="AN369" s="60">
        <f t="shared" si="402"/>
        <v>6.6000000000000003E-2</v>
      </c>
    </row>
    <row r="370" spans="33:40">
      <c r="AG370" s="58">
        <f t="shared" si="397"/>
        <v>2006.9461009999914</v>
      </c>
      <c r="AH370" s="20">
        <f t="shared" si="398"/>
        <v>63.320000000000121</v>
      </c>
      <c r="AI370" s="60">
        <f t="shared" si="399"/>
        <v>6.7447747900192298E-2</v>
      </c>
      <c r="AJ370" s="60">
        <f t="shared" ref="AJ370:AK370" si="429">1.3*AK370</f>
        <v>3.7180000000000004E-3</v>
      </c>
      <c r="AK370" s="60">
        <f t="shared" si="429"/>
        <v>2.8600000000000001E-3</v>
      </c>
      <c r="AL370" s="60">
        <f t="shared" si="401"/>
        <v>2.2000000000000001E-3</v>
      </c>
      <c r="AN370" s="60">
        <f t="shared" si="402"/>
        <v>6.6000000000000003E-2</v>
      </c>
    </row>
    <row r="371" spans="33:40">
      <c r="AG371" s="58">
        <f t="shared" si="397"/>
        <v>2006.9471009999913</v>
      </c>
      <c r="AH371" s="20">
        <f t="shared" si="398"/>
        <v>63.685000000000123</v>
      </c>
      <c r="AI371" s="60">
        <f t="shared" si="399"/>
        <v>6.7343074520503601E-2</v>
      </c>
      <c r="AJ371" s="60">
        <f t="shared" ref="AJ371:AK371" si="430">1.3*AK371</f>
        <v>3.7180000000000004E-3</v>
      </c>
      <c r="AK371" s="60">
        <f t="shared" si="430"/>
        <v>2.8600000000000001E-3</v>
      </c>
      <c r="AL371" s="60">
        <f t="shared" si="401"/>
        <v>2.2000000000000001E-3</v>
      </c>
      <c r="AN371" s="60">
        <f t="shared" si="402"/>
        <v>6.6000000000000003E-2</v>
      </c>
    </row>
    <row r="372" spans="33:40">
      <c r="AG372" s="58">
        <f t="shared" si="397"/>
        <v>2006.9481009999913</v>
      </c>
      <c r="AH372" s="20">
        <f t="shared" si="398"/>
        <v>64.050000000000125</v>
      </c>
      <c r="AI372" s="60">
        <f t="shared" si="399"/>
        <v>6.7136690470015428E-2</v>
      </c>
      <c r="AJ372" s="60">
        <f t="shared" ref="AJ372:AK372" si="431">1.3*AK372</f>
        <v>3.7180000000000004E-3</v>
      </c>
      <c r="AK372" s="60">
        <f t="shared" si="431"/>
        <v>2.8600000000000001E-3</v>
      </c>
      <c r="AL372" s="60">
        <f t="shared" si="401"/>
        <v>2.2000000000000001E-3</v>
      </c>
      <c r="AN372" s="60">
        <f t="shared" si="402"/>
        <v>6.6000000000000003E-2</v>
      </c>
    </row>
    <row r="373" spans="33:40">
      <c r="AG373" s="58">
        <f t="shared" si="397"/>
        <v>2006.9491009999913</v>
      </c>
      <c r="AH373" s="20">
        <f t="shared" si="398"/>
        <v>64.41500000000012</v>
      </c>
      <c r="AI373" s="60">
        <f t="shared" si="399"/>
        <v>6.6845946214860133E-2</v>
      </c>
      <c r="AJ373" s="60">
        <f t="shared" ref="AJ373:AK373" si="432">1.3*AK373</f>
        <v>3.7180000000000004E-3</v>
      </c>
      <c r="AK373" s="60">
        <f t="shared" si="432"/>
        <v>2.8600000000000001E-3</v>
      </c>
      <c r="AL373" s="60">
        <f t="shared" si="401"/>
        <v>2.2000000000000001E-3</v>
      </c>
      <c r="AN373" s="60">
        <f t="shared" si="402"/>
        <v>6.6000000000000003E-2</v>
      </c>
    </row>
    <row r="374" spans="33:40">
      <c r="AG374" s="58">
        <f t="shared" si="397"/>
        <v>2006.9501009999913</v>
      </c>
      <c r="AH374" s="20">
        <f t="shared" si="398"/>
        <v>64.780000000000115</v>
      </c>
      <c r="AI374" s="60">
        <f t="shared" si="399"/>
        <v>6.6493249812306268E-2</v>
      </c>
      <c r="AJ374" s="60">
        <f t="shared" ref="AJ374:AK374" si="433">1.3*AK374</f>
        <v>3.7180000000000004E-3</v>
      </c>
      <c r="AK374" s="60">
        <f t="shared" si="433"/>
        <v>2.8600000000000001E-3</v>
      </c>
      <c r="AL374" s="60">
        <f t="shared" si="401"/>
        <v>2.2000000000000001E-3</v>
      </c>
      <c r="AN374" s="60">
        <f t="shared" si="402"/>
        <v>6.6000000000000003E-2</v>
      </c>
    </row>
    <row r="375" spans="33:40">
      <c r="AG375" s="58">
        <f t="shared" si="397"/>
        <v>2006.9511009999912</v>
      </c>
      <c r="AH375" s="20">
        <f t="shared" si="398"/>
        <v>65.14500000000011</v>
      </c>
      <c r="AI375" s="60">
        <f t="shared" si="399"/>
        <v>6.6104715214674287E-2</v>
      </c>
      <c r="AJ375" s="60">
        <f t="shared" ref="AJ375:AK375" si="434">1.3*AK375</f>
        <v>3.7180000000000004E-3</v>
      </c>
      <c r="AK375" s="60">
        <f t="shared" si="434"/>
        <v>2.8600000000000001E-3</v>
      </c>
      <c r="AL375" s="60">
        <f t="shared" si="401"/>
        <v>2.2000000000000001E-3</v>
      </c>
      <c r="AN375" s="60">
        <f t="shared" si="402"/>
        <v>6.6000000000000003E-2</v>
      </c>
    </row>
    <row r="376" spans="33:40">
      <c r="AG376" s="58">
        <f t="shared" si="397"/>
        <v>2006.9521009999912</v>
      </c>
      <c r="AH376" s="20">
        <f t="shared" si="398"/>
        <v>65.510000000000105</v>
      </c>
      <c r="AI376" s="60">
        <f t="shared" si="399"/>
        <v>6.570859729925714E-2</v>
      </c>
      <c r="AJ376" s="60">
        <f t="shared" ref="AJ376:AK376" si="435">1.3*AK376</f>
        <v>3.7180000000000004E-3</v>
      </c>
      <c r="AK376" s="60">
        <f t="shared" si="435"/>
        <v>2.8600000000000001E-3</v>
      </c>
      <c r="AL376" s="60">
        <f t="shared" si="401"/>
        <v>2.2000000000000001E-3</v>
      </c>
      <c r="AN376" s="60">
        <f t="shared" si="402"/>
        <v>6.6000000000000003E-2</v>
      </c>
    </row>
    <row r="377" spans="33:40">
      <c r="AG377" s="58">
        <f t="shared" si="397"/>
        <v>2006.9531009999912</v>
      </c>
      <c r="AH377" s="20">
        <f t="shared" si="398"/>
        <v>65.875000000000099</v>
      </c>
      <c r="AI377" s="60">
        <f t="shared" si="399"/>
        <v>6.5333603706700119E-2</v>
      </c>
      <c r="AJ377" s="60">
        <f t="shared" ref="AJ377:AK377" si="436">1.3*AK377</f>
        <v>3.7180000000000004E-3</v>
      </c>
      <c r="AK377" s="60">
        <f t="shared" si="436"/>
        <v>2.8600000000000001E-3</v>
      </c>
      <c r="AL377" s="60">
        <f t="shared" si="401"/>
        <v>2.2000000000000001E-3</v>
      </c>
      <c r="AN377" s="60">
        <f t="shared" si="402"/>
        <v>6.6000000000000003E-2</v>
      </c>
    </row>
    <row r="378" spans="33:40">
      <c r="AG378" s="58">
        <f t="shared" si="397"/>
        <v>2006.9541009999912</v>
      </c>
      <c r="AH378" s="20">
        <f t="shared" si="398"/>
        <v>66.240000000000094</v>
      </c>
      <c r="AI378" s="60">
        <f t="shared" si="399"/>
        <v>6.5007180628425726E-2</v>
      </c>
      <c r="AJ378" s="60">
        <f t="shared" ref="AJ378:AK378" si="437">1.3*AK378</f>
        <v>3.7180000000000004E-3</v>
      </c>
      <c r="AK378" s="60">
        <f t="shared" si="437"/>
        <v>2.8600000000000001E-3</v>
      </c>
      <c r="AL378" s="60">
        <f t="shared" si="401"/>
        <v>2.2000000000000001E-3</v>
      </c>
      <c r="AN378" s="60">
        <f t="shared" si="402"/>
        <v>6.6000000000000003E-2</v>
      </c>
    </row>
    <row r="379" spans="33:40">
      <c r="AG379" s="58">
        <f t="shared" si="397"/>
        <v>2006.9551009999911</v>
      </c>
      <c r="AH379" s="20">
        <f t="shared" si="398"/>
        <v>66.605000000000089</v>
      </c>
      <c r="AI379" s="60">
        <f t="shared" si="399"/>
        <v>6.4753871176308361E-2</v>
      </c>
      <c r="AJ379" s="60">
        <f t="shared" ref="AJ379:AK379" si="438">1.3*AK379</f>
        <v>3.7180000000000004E-3</v>
      </c>
      <c r="AK379" s="60">
        <f t="shared" si="438"/>
        <v>2.8600000000000001E-3</v>
      </c>
      <c r="AL379" s="60">
        <f t="shared" si="401"/>
        <v>2.2000000000000001E-3</v>
      </c>
      <c r="AN379" s="60">
        <f t="shared" si="402"/>
        <v>6.6000000000000003E-2</v>
      </c>
    </row>
    <row r="380" spans="33:40">
      <c r="AG380" s="58">
        <f t="shared" si="397"/>
        <v>2006.9561009999911</v>
      </c>
      <c r="AH380" s="20">
        <f t="shared" si="398"/>
        <v>66.970000000000084</v>
      </c>
      <c r="AI380" s="60">
        <f t="shared" si="399"/>
        <v>6.4593840809210074E-2</v>
      </c>
      <c r="AJ380" s="60">
        <f t="shared" ref="AJ380:AK380" si="439">1.3*AK380</f>
        <v>3.7180000000000004E-3</v>
      </c>
      <c r="AK380" s="60">
        <f t="shared" si="439"/>
        <v>2.8600000000000001E-3</v>
      </c>
      <c r="AL380" s="60">
        <f t="shared" si="401"/>
        <v>2.2000000000000001E-3</v>
      </c>
      <c r="AN380" s="60">
        <f t="shared" si="402"/>
        <v>6.6000000000000003E-2</v>
      </c>
    </row>
    <row r="381" spans="33:40">
      <c r="AG381" s="58">
        <f t="shared" si="397"/>
        <v>2006.9571009999911</v>
      </c>
      <c r="AH381" s="20">
        <f t="shared" si="398"/>
        <v>67.335000000000079</v>
      </c>
      <c r="AI381" s="60">
        <f t="shared" si="399"/>
        <v>6.4541654719593639E-2</v>
      </c>
      <c r="AJ381" s="60">
        <f t="shared" ref="AJ381:AK381" si="440">1.3*AK381</f>
        <v>3.7180000000000004E-3</v>
      </c>
      <c r="AK381" s="60">
        <f t="shared" si="440"/>
        <v>2.8600000000000001E-3</v>
      </c>
      <c r="AL381" s="60">
        <f t="shared" si="401"/>
        <v>2.2000000000000001E-3</v>
      </c>
      <c r="AN381" s="60">
        <f t="shared" si="402"/>
        <v>6.6000000000000003E-2</v>
      </c>
    </row>
    <row r="382" spans="33:40">
      <c r="AG382" s="58">
        <f t="shared" si="397"/>
        <v>2006.9581009999911</v>
      </c>
      <c r="AH382" s="20">
        <f t="shared" si="398"/>
        <v>67.700000000000074</v>
      </c>
      <c r="AI382" s="60">
        <f t="shared" si="399"/>
        <v>6.4605377647134254E-2</v>
      </c>
      <c r="AJ382" s="60">
        <f t="shared" ref="AJ382:AK382" si="441">1.3*AK382</f>
        <v>3.7180000000000004E-3</v>
      </c>
      <c r="AK382" s="60">
        <f t="shared" si="441"/>
        <v>2.8600000000000001E-3</v>
      </c>
      <c r="AL382" s="60">
        <f t="shared" si="401"/>
        <v>2.2000000000000001E-3</v>
      </c>
      <c r="AN382" s="60">
        <f t="shared" si="402"/>
        <v>6.6000000000000003E-2</v>
      </c>
    </row>
    <row r="383" spans="33:40">
      <c r="AG383" s="58">
        <f t="shared" si="397"/>
        <v>2006.9591009999911</v>
      </c>
      <c r="AH383" s="20">
        <f t="shared" si="398"/>
        <v>68.065000000000069</v>
      </c>
      <c r="AI383" s="60">
        <f t="shared" si="399"/>
        <v>6.4786048111904693E-2</v>
      </c>
      <c r="AJ383" s="60">
        <f t="shared" ref="AJ383:AK383" si="442">1.3*AK383</f>
        <v>3.7180000000000004E-3</v>
      </c>
      <c r="AK383" s="60">
        <f t="shared" si="442"/>
        <v>2.8600000000000001E-3</v>
      </c>
      <c r="AL383" s="60">
        <f t="shared" si="401"/>
        <v>2.2000000000000001E-3</v>
      </c>
      <c r="AN383" s="60">
        <f t="shared" si="402"/>
        <v>6.6000000000000003E-2</v>
      </c>
    </row>
    <row r="384" spans="33:40">
      <c r="AG384" s="58">
        <f t="shared" si="397"/>
        <v>2006.960100999991</v>
      </c>
      <c r="AH384" s="20">
        <f t="shared" si="398"/>
        <v>68.430000000000064</v>
      </c>
      <c r="AI384" s="60">
        <f t="shared" si="399"/>
        <v>6.5077557605247652E-2</v>
      </c>
      <c r="AJ384" s="60">
        <f t="shared" ref="AJ384:AK384" si="443">1.3*AK384</f>
        <v>3.7180000000000004E-3</v>
      </c>
      <c r="AK384" s="60">
        <f t="shared" si="443"/>
        <v>2.8600000000000001E-3</v>
      </c>
      <c r="AL384" s="60">
        <f t="shared" si="401"/>
        <v>2.2000000000000001E-3</v>
      </c>
      <c r="AN384" s="60">
        <f t="shared" si="402"/>
        <v>6.6000000000000003E-2</v>
      </c>
    </row>
    <row r="385" spans="33:40">
      <c r="AG385" s="58">
        <f t="shared" si="397"/>
        <v>2006.961100999991</v>
      </c>
      <c r="AH385" s="20">
        <f t="shared" si="398"/>
        <v>68.795000000000059</v>
      </c>
      <c r="AI385" s="60">
        <f t="shared" si="399"/>
        <v>6.5466942070483827E-2</v>
      </c>
      <c r="AJ385" s="60">
        <f t="shared" ref="AJ385:AK385" si="444">1.3*AK385</f>
        <v>3.7180000000000004E-3</v>
      </c>
      <c r="AK385" s="60">
        <f t="shared" si="444"/>
        <v>2.8600000000000001E-3</v>
      </c>
      <c r="AL385" s="60">
        <f t="shared" si="401"/>
        <v>2.2000000000000001E-3</v>
      </c>
      <c r="AN385" s="60">
        <f t="shared" si="402"/>
        <v>6.6000000000000003E-2</v>
      </c>
    </row>
    <row r="386" spans="33:40">
      <c r="AG386" s="58">
        <f t="shared" si="397"/>
        <v>2006.962100999991</v>
      </c>
      <c r="AH386" s="20">
        <f t="shared" si="398"/>
        <v>69.160000000000053</v>
      </c>
      <c r="AI386" s="60">
        <f t="shared" si="399"/>
        <v>6.5935069377140762E-2</v>
      </c>
      <c r="AJ386" s="60">
        <f t="shared" ref="AJ386:AK386" si="445">1.3*AK386</f>
        <v>3.7180000000000004E-3</v>
      </c>
      <c r="AK386" s="60">
        <f t="shared" si="445"/>
        <v>2.8600000000000001E-3</v>
      </c>
      <c r="AL386" s="60">
        <f t="shared" si="401"/>
        <v>2.2000000000000001E-3</v>
      </c>
      <c r="AN386" s="60">
        <f t="shared" si="402"/>
        <v>6.6000000000000003E-2</v>
      </c>
    </row>
    <row r="387" spans="33:40">
      <c r="AG387" s="58">
        <f t="shared" si="397"/>
        <v>2006.963100999991</v>
      </c>
      <c r="AH387" s="20">
        <f t="shared" si="398"/>
        <v>69.525000000000048</v>
      </c>
      <c r="AI387" s="60">
        <f t="shared" si="399"/>
        <v>6.6457683794554759E-2</v>
      </c>
      <c r="AJ387" s="60">
        <f t="shared" ref="AJ387:AK387" si="446">1.3*AK387</f>
        <v>3.7180000000000004E-3</v>
      </c>
      <c r="AK387" s="60">
        <f t="shared" si="446"/>
        <v>2.8600000000000001E-3</v>
      </c>
      <c r="AL387" s="60">
        <f t="shared" si="401"/>
        <v>2.2000000000000001E-3</v>
      </c>
      <c r="AN387" s="60">
        <f t="shared" si="402"/>
        <v>6.6000000000000003E-2</v>
      </c>
    </row>
    <row r="388" spans="33:40">
      <c r="AG388" s="58">
        <f t="shared" si="397"/>
        <v>2006.9641009999909</v>
      </c>
      <c r="AH388" s="20">
        <f t="shared" si="398"/>
        <v>69.890000000000043</v>
      </c>
      <c r="AI388" s="60">
        <f t="shared" si="399"/>
        <v>6.7006748003375208E-2</v>
      </c>
      <c r="AJ388" s="60">
        <f t="shared" ref="AJ388:AK388" si="447">1.3*AK388</f>
        <v>3.7180000000000004E-3</v>
      </c>
      <c r="AK388" s="60">
        <f t="shared" si="447"/>
        <v>2.8600000000000001E-3</v>
      </c>
      <c r="AL388" s="60">
        <f t="shared" si="401"/>
        <v>2.2000000000000001E-3</v>
      </c>
      <c r="AN388" s="60">
        <f t="shared" si="402"/>
        <v>6.6000000000000003E-2</v>
      </c>
    </row>
    <row r="389" spans="33:40">
      <c r="AG389" s="58">
        <f t="shared" si="397"/>
        <v>2006.9651009999909</v>
      </c>
      <c r="AH389" s="20">
        <f t="shared" si="398"/>
        <v>70.255000000000038</v>
      </c>
      <c r="AI389" s="60">
        <f t="shared" si="399"/>
        <v>6.7552006118929891E-2</v>
      </c>
      <c r="AJ389" s="60">
        <f t="shared" ref="AJ389:AK389" si="448">1.3*AK389</f>
        <v>3.7180000000000004E-3</v>
      </c>
      <c r="AK389" s="60">
        <f t="shared" si="448"/>
        <v>2.8600000000000001E-3</v>
      </c>
      <c r="AL389" s="60">
        <f t="shared" si="401"/>
        <v>2.2000000000000001E-3</v>
      </c>
      <c r="AN389" s="60">
        <f t="shared" si="402"/>
        <v>6.6000000000000003E-2</v>
      </c>
    </row>
    <row r="390" spans="33:40">
      <c r="AG390" s="58">
        <f t="shared" si="397"/>
        <v>2006.9661009999909</v>
      </c>
      <c r="AH390" s="20">
        <f t="shared" si="398"/>
        <v>70.620000000000033</v>
      </c>
      <c r="AI390" s="60">
        <f t="shared" si="399"/>
        <v>6.8062678515858357E-2</v>
      </c>
      <c r="AJ390" s="60">
        <f t="shared" ref="AJ390:AK390" si="449">1.3*AK390</f>
        <v>3.7180000000000004E-3</v>
      </c>
      <c r="AK390" s="60">
        <f t="shared" si="449"/>
        <v>2.8600000000000001E-3</v>
      </c>
      <c r="AL390" s="60">
        <f t="shared" si="401"/>
        <v>2.2000000000000001E-3</v>
      </c>
      <c r="AN390" s="60">
        <f t="shared" si="402"/>
        <v>6.6000000000000003E-2</v>
      </c>
    </row>
    <row r="391" spans="33:40">
      <c r="AG391" s="58">
        <f t="shared" si="397"/>
        <v>2006.9671009999909</v>
      </c>
      <c r="AH391" s="20">
        <f t="shared" si="398"/>
        <v>70.985000000000028</v>
      </c>
      <c r="AI391" s="60">
        <f t="shared" si="399"/>
        <v>6.8509191665445238E-2</v>
      </c>
      <c r="AJ391" s="60">
        <f t="shared" ref="AJ391:AK391" si="450">1.3*AK391</f>
        <v>3.7180000000000004E-3</v>
      </c>
      <c r="AK391" s="60">
        <f t="shared" si="450"/>
        <v>2.8600000000000001E-3</v>
      </c>
      <c r="AL391" s="60">
        <f t="shared" si="401"/>
        <v>2.2000000000000001E-3</v>
      </c>
      <c r="AN391" s="60">
        <f t="shared" si="402"/>
        <v>6.6000000000000003E-2</v>
      </c>
    </row>
    <row r="392" spans="33:40">
      <c r="AG392" s="58">
        <f t="shared" si="397"/>
        <v>2006.9681009999908</v>
      </c>
      <c r="AH392" s="20">
        <f t="shared" si="398"/>
        <v>71.350000000000023</v>
      </c>
      <c r="AI392" s="60">
        <f t="shared" si="399"/>
        <v>6.886484415990822E-2</v>
      </c>
      <c r="AJ392" s="60">
        <f t="shared" ref="AJ392:AK392" si="451">1.3*AK392</f>
        <v>3.7180000000000004E-3</v>
      </c>
      <c r="AK392" s="60">
        <f t="shared" si="451"/>
        <v>2.8600000000000001E-3</v>
      </c>
      <c r="AL392" s="60">
        <f t="shared" si="401"/>
        <v>2.2000000000000001E-3</v>
      </c>
      <c r="AN392" s="60">
        <f t="shared" si="402"/>
        <v>6.6000000000000003E-2</v>
      </c>
    </row>
    <row r="393" spans="33:40">
      <c r="AG393" s="58">
        <f t="shared" si="397"/>
        <v>2006.9691009999908</v>
      </c>
      <c r="AH393" s="20">
        <f t="shared" si="398"/>
        <v>71.715000000000018</v>
      </c>
      <c r="AI393" s="60">
        <f t="shared" si="399"/>
        <v>6.910731371820239E-2</v>
      </c>
      <c r="AJ393" s="60">
        <f t="shared" ref="AJ393:AK393" si="452">1.3*AK393</f>
        <v>3.7180000000000004E-3</v>
      </c>
      <c r="AK393" s="60">
        <f t="shared" si="452"/>
        <v>2.8600000000000001E-3</v>
      </c>
      <c r="AL393" s="60">
        <f t="shared" si="401"/>
        <v>2.2000000000000001E-3</v>
      </c>
      <c r="AN393" s="60">
        <f t="shared" si="402"/>
        <v>6.6000000000000003E-2</v>
      </c>
    </row>
    <row r="394" spans="33:40">
      <c r="AG394" s="58">
        <f t="shared" si="397"/>
        <v>2006.9701009999908</v>
      </c>
      <c r="AH394" s="20">
        <f t="shared" si="398"/>
        <v>72.080000000000013</v>
      </c>
      <c r="AI394" s="60">
        <f t="shared" si="399"/>
        <v>6.9219919038807046E-2</v>
      </c>
      <c r="AJ394" s="60">
        <f t="shared" ref="AJ394:AK394" si="453">1.3*AK394</f>
        <v>3.7180000000000004E-3</v>
      </c>
      <c r="AK394" s="60">
        <f t="shared" si="453"/>
        <v>2.8600000000000001E-3</v>
      </c>
      <c r="AL394" s="60">
        <f t="shared" si="401"/>
        <v>2.2000000000000001E-3</v>
      </c>
      <c r="AN394" s="60">
        <f t="shared" si="402"/>
        <v>6.6000000000000003E-2</v>
      </c>
    </row>
    <row r="395" spans="33:40">
      <c r="AG395" s="58">
        <f t="shared" si="397"/>
        <v>2006.9711009999908</v>
      </c>
      <c r="AH395" s="20">
        <f t="shared" si="398"/>
        <v>72.445000000000007</v>
      </c>
      <c r="AI395" s="60">
        <f t="shared" si="399"/>
        <v>6.9192564367072898E-2</v>
      </c>
      <c r="AJ395" s="60">
        <f t="shared" ref="AJ395:AK395" si="454">1.3*AK395</f>
        <v>3.7180000000000004E-3</v>
      </c>
      <c r="AK395" s="60">
        <f t="shared" si="454"/>
        <v>2.8600000000000001E-3</v>
      </c>
      <c r="AL395" s="60">
        <f t="shared" si="401"/>
        <v>2.2000000000000001E-3</v>
      </c>
      <c r="AN395" s="60">
        <f t="shared" si="402"/>
        <v>6.6000000000000003E-2</v>
      </c>
    </row>
    <row r="396" spans="33:40">
      <c r="AG396" s="58">
        <f t="shared" si="397"/>
        <v>2006.9721009999907</v>
      </c>
      <c r="AH396" s="20">
        <f t="shared" si="398"/>
        <v>72.81</v>
      </c>
      <c r="AI396" s="60">
        <f t="shared" si="399"/>
        <v>6.902231277658516E-2</v>
      </c>
      <c r="AJ396" s="60">
        <f t="shared" ref="AJ396:AK396" si="455">1.3*AK396</f>
        <v>3.7180000000000004E-3</v>
      </c>
      <c r="AK396" s="60">
        <f t="shared" si="455"/>
        <v>2.8600000000000001E-3</v>
      </c>
      <c r="AL396" s="60">
        <f t="shared" si="401"/>
        <v>2.2000000000000001E-3</v>
      </c>
      <c r="AN396" s="60">
        <f t="shared" si="402"/>
        <v>6.6000000000000003E-2</v>
      </c>
    </row>
    <row r="397" spans="33:40">
      <c r="AG397" s="58">
        <f t="shared" si="397"/>
        <v>2006.9731009999907</v>
      </c>
      <c r="AH397" s="20">
        <f t="shared" si="398"/>
        <v>73.174999999999997</v>
      </c>
      <c r="AI397" s="60">
        <f t="shared" si="399"/>
        <v>6.8713555387518513E-2</v>
      </c>
      <c r="AJ397" s="60">
        <f t="shared" ref="AJ397:AK397" si="456">1.3*AK397</f>
        <v>3.7180000000000004E-3</v>
      </c>
      <c r="AK397" s="60">
        <f t="shared" si="456"/>
        <v>2.8600000000000001E-3</v>
      </c>
      <c r="AL397" s="60">
        <f t="shared" si="401"/>
        <v>2.2000000000000001E-3</v>
      </c>
      <c r="AN397" s="60">
        <f t="shared" si="402"/>
        <v>6.6000000000000003E-2</v>
      </c>
    </row>
    <row r="398" spans="33:40">
      <c r="AG398" s="58">
        <f t="shared" si="397"/>
        <v>2006.9741009999907</v>
      </c>
      <c r="AH398" s="20">
        <f t="shared" si="398"/>
        <v>73.539999999999992</v>
      </c>
      <c r="AI398" s="60">
        <f t="shared" si="399"/>
        <v>6.827776684505435E-2</v>
      </c>
      <c r="AJ398" s="60">
        <f t="shared" ref="AJ398:AK398" si="457">1.3*AK398</f>
        <v>3.7180000000000004E-3</v>
      </c>
      <c r="AK398" s="60">
        <f t="shared" si="457"/>
        <v>2.8600000000000001E-3</v>
      </c>
      <c r="AL398" s="60">
        <f t="shared" si="401"/>
        <v>2.2000000000000001E-3</v>
      </c>
      <c r="AN398" s="60">
        <f t="shared" si="402"/>
        <v>6.6000000000000003E-2</v>
      </c>
    </row>
    <row r="399" spans="33:40">
      <c r="AG399" s="58">
        <f t="shared" si="397"/>
        <v>2006.9751009999907</v>
      </c>
      <c r="AH399" s="20">
        <f t="shared" si="398"/>
        <v>73.904999999999987</v>
      </c>
      <c r="AI399" s="60">
        <f t="shared" si="399"/>
        <v>6.7732861035070535E-2</v>
      </c>
      <c r="AJ399" s="60">
        <f t="shared" ref="AJ399:AK399" si="458">1.3*AK399</f>
        <v>3.7180000000000004E-3</v>
      </c>
      <c r="AK399" s="60">
        <f t="shared" si="458"/>
        <v>2.8600000000000001E-3</v>
      </c>
      <c r="AL399" s="60">
        <f t="shared" si="401"/>
        <v>2.2000000000000001E-3</v>
      </c>
      <c r="AN399" s="60">
        <f t="shared" si="402"/>
        <v>6.6000000000000003E-2</v>
      </c>
    </row>
    <row r="400" spans="33:40">
      <c r="AG400" s="58">
        <f t="shared" si="397"/>
        <v>2006.9761009999906</v>
      </c>
      <c r="AH400" s="20">
        <f t="shared" si="398"/>
        <v>74.269999999999982</v>
      </c>
      <c r="AI400" s="60">
        <f t="shared" si="399"/>
        <v>6.7102183868210666E-2</v>
      </c>
      <c r="AJ400" s="60">
        <f t="shared" ref="AJ400:AK400" si="459">1.3*AK400</f>
        <v>3.7180000000000004E-3</v>
      </c>
      <c r="AK400" s="60">
        <f t="shared" si="459"/>
        <v>2.8600000000000001E-3</v>
      </c>
      <c r="AL400" s="60">
        <f t="shared" si="401"/>
        <v>2.2000000000000001E-3</v>
      </c>
      <c r="AN400" s="60">
        <f t="shared" si="402"/>
        <v>6.6000000000000003E-2</v>
      </c>
    </row>
    <row r="401" spans="33:40">
      <c r="AG401" s="58">
        <f t="shared" si="397"/>
        <v>2006.9771009999906</v>
      </c>
      <c r="AH401" s="20">
        <f t="shared" si="398"/>
        <v>74.634999999999977</v>
      </c>
      <c r="AI401" s="60">
        <f t="shared" si="399"/>
        <v>6.6413200708654557E-2</v>
      </c>
      <c r="AJ401" s="60">
        <f t="shared" ref="AJ401:AK401" si="460">1.3*AK401</f>
        <v>3.7180000000000004E-3</v>
      </c>
      <c r="AK401" s="60">
        <f t="shared" si="460"/>
        <v>2.8600000000000001E-3</v>
      </c>
      <c r="AL401" s="60">
        <f t="shared" si="401"/>
        <v>2.2000000000000001E-3</v>
      </c>
      <c r="AN401" s="60">
        <f t="shared" si="402"/>
        <v>6.6000000000000003E-2</v>
      </c>
    </row>
    <row r="402" spans="33:40">
      <c r="AG402" s="58">
        <f t="shared" si="397"/>
        <v>2006.9781009999906</v>
      </c>
      <c r="AH402" s="20">
        <f t="shared" si="398"/>
        <v>74.999999999999972</v>
      </c>
      <c r="AI402" s="60">
        <f t="shared" si="399"/>
        <v>6.5695953472776916E-2</v>
      </c>
      <c r="AJ402" s="60">
        <f t="shared" ref="AJ402:AK402" si="461">1.3*AK402</f>
        <v>3.7180000000000004E-3</v>
      </c>
      <c r="AK402" s="60">
        <f t="shared" si="461"/>
        <v>2.8600000000000001E-3</v>
      </c>
      <c r="AL402" s="60">
        <f t="shared" si="401"/>
        <v>2.2000000000000001E-3</v>
      </c>
      <c r="AN402" s="60">
        <f t="shared" si="402"/>
        <v>6.6000000000000003E-2</v>
      </c>
    </row>
    <row r="403" spans="33:40">
      <c r="AG403" s="58">
        <f t="shared" si="397"/>
        <v>2006.9791009999906</v>
      </c>
      <c r="AH403" s="20">
        <f t="shared" si="398"/>
        <v>75.364999999999966</v>
      </c>
      <c r="AI403" s="60">
        <f t="shared" si="399"/>
        <v>6.4981375576383157E-2</v>
      </c>
      <c r="AJ403" s="60">
        <f t="shared" ref="AJ403:AK403" si="462">1.3*AK403</f>
        <v>3.7180000000000004E-3</v>
      </c>
      <c r="AK403" s="60">
        <f t="shared" si="462"/>
        <v>2.8600000000000001E-3</v>
      </c>
      <c r="AL403" s="60">
        <f t="shared" si="401"/>
        <v>2.2000000000000001E-3</v>
      </c>
      <c r="AN403" s="60">
        <f t="shared" si="402"/>
        <v>6.6000000000000003E-2</v>
      </c>
    </row>
    <row r="404" spans="33:40">
      <c r="AG404" s="58">
        <f t="shared" si="397"/>
        <v>2006.9801009999906</v>
      </c>
      <c r="AH404" s="20">
        <f t="shared" si="398"/>
        <v>75.729999999999961</v>
      </c>
      <c r="AI404" s="60">
        <f t="shared" si="399"/>
        <v>6.4299561014448531E-2</v>
      </c>
      <c r="AJ404" s="60">
        <f t="shared" ref="AJ404:AK404" si="463">1.3*AK404</f>
        <v>3.7180000000000004E-3</v>
      </c>
      <c r="AK404" s="60">
        <f t="shared" si="463"/>
        <v>2.8600000000000001E-3</v>
      </c>
      <c r="AL404" s="60">
        <f t="shared" si="401"/>
        <v>2.2000000000000001E-3</v>
      </c>
      <c r="AN404" s="60">
        <f t="shared" si="402"/>
        <v>6.6000000000000003E-2</v>
      </c>
    </row>
    <row r="405" spans="33:40">
      <c r="AG405" s="58">
        <f t="shared" si="397"/>
        <v>2006.9811009999905</v>
      </c>
      <c r="AH405" s="20">
        <f t="shared" si="398"/>
        <v>76.094999999999956</v>
      </c>
      <c r="AI405" s="60">
        <f t="shared" si="399"/>
        <v>6.3678086450330948E-2</v>
      </c>
      <c r="AJ405" s="60">
        <f t="shared" ref="AJ405:AK405" si="464">1.3*AK405</f>
        <v>3.7180000000000004E-3</v>
      </c>
      <c r="AK405" s="60">
        <f t="shared" si="464"/>
        <v>2.8600000000000001E-3</v>
      </c>
      <c r="AL405" s="60">
        <f t="shared" si="401"/>
        <v>2.2000000000000001E-3</v>
      </c>
      <c r="AN405" s="60">
        <f t="shared" si="402"/>
        <v>6.6000000000000003E-2</v>
      </c>
    </row>
    <row r="406" spans="33:40">
      <c r="AG406" s="58">
        <f t="shared" si="397"/>
        <v>2006.9821009999905</v>
      </c>
      <c r="AH406" s="20">
        <f t="shared" si="398"/>
        <v>76.459999999999951</v>
      </c>
      <c r="AI406" s="60">
        <f t="shared" si="399"/>
        <v>6.3140482123916639E-2</v>
      </c>
      <c r="AJ406" s="60">
        <f t="shared" ref="AJ406:AK406" si="465">1.3*AK406</f>
        <v>3.7180000000000004E-3</v>
      </c>
      <c r="AK406" s="60">
        <f t="shared" si="465"/>
        <v>2.8600000000000001E-3</v>
      </c>
      <c r="AL406" s="60">
        <f t="shared" si="401"/>
        <v>2.2000000000000001E-3</v>
      </c>
      <c r="AN406" s="60">
        <f t="shared" si="402"/>
        <v>6.6000000000000003E-2</v>
      </c>
    </row>
    <row r="407" spans="33:40">
      <c r="AG407" s="58">
        <f t="shared" ref="AG407:AG470" si="466">AG406+0.001</f>
        <v>2006.9831009999905</v>
      </c>
      <c r="AH407" s="20">
        <f t="shared" ref="AH407:AH470" si="467">AH406+(1.825/5)</f>
        <v>76.824999999999946</v>
      </c>
      <c r="AI407" s="60">
        <f t="shared" ref="AI407:AI470" si="468" xml:space="preserve"> AN407 + AJ407*SIN((2*PI()*(AG407-2000)/0.235745306106089) + 0.083216746) + AK407*SIN((2*PI()*(AG407-2000)/0.0785817687020297) + 3.39124283) + AL407*SIN((2*PI()*(AG407-2000)/0.0261939229006765) + 0.748950468)</f>
        <v>6.2704938836141533E-2</v>
      </c>
      <c r="AJ407" s="60">
        <f t="shared" ref="AJ407:AK407" si="469">1.3*AK407</f>
        <v>3.7180000000000004E-3</v>
      </c>
      <c r="AK407" s="60">
        <f t="shared" si="469"/>
        <v>2.8600000000000001E-3</v>
      </c>
      <c r="AL407" s="60">
        <f t="shared" ref="AL407:AL470" si="470">AL406</f>
        <v>2.2000000000000001E-3</v>
      </c>
      <c r="AN407" s="60">
        <f t="shared" ref="AN407:AN470" si="471">AN406</f>
        <v>6.6000000000000003E-2</v>
      </c>
    </row>
    <row r="408" spans="33:40">
      <c r="AG408" s="58">
        <f t="shared" si="466"/>
        <v>2006.9841009999905</v>
      </c>
      <c r="AH408" s="20">
        <f t="shared" si="467"/>
        <v>77.189999999999941</v>
      </c>
      <c r="AI408" s="60">
        <f t="shared" si="468"/>
        <v>6.2383324720487826E-2</v>
      </c>
      <c r="AJ408" s="60">
        <f t="shared" ref="AJ408:AK408" si="472">1.3*AK408</f>
        <v>3.7180000000000004E-3</v>
      </c>
      <c r="AK408" s="60">
        <f t="shared" si="472"/>
        <v>2.8600000000000001E-3</v>
      </c>
      <c r="AL408" s="60">
        <f t="shared" si="470"/>
        <v>2.2000000000000001E-3</v>
      </c>
      <c r="AN408" s="60">
        <f t="shared" si="471"/>
        <v>6.6000000000000003E-2</v>
      </c>
    </row>
    <row r="409" spans="33:40">
      <c r="AG409" s="58">
        <f t="shared" si="466"/>
        <v>2006.9851009999904</v>
      </c>
      <c r="AH409" s="20">
        <f t="shared" si="467"/>
        <v>77.554999999999936</v>
      </c>
      <c r="AI409" s="60">
        <f t="shared" si="468"/>
        <v>6.2180567746506134E-2</v>
      </c>
      <c r="AJ409" s="60">
        <f t="shared" ref="AJ409:AK409" si="473">1.3*AK409</f>
        <v>3.7180000000000004E-3</v>
      </c>
      <c r="AK409" s="60">
        <f t="shared" si="473"/>
        <v>2.8600000000000001E-3</v>
      </c>
      <c r="AL409" s="60">
        <f t="shared" si="470"/>
        <v>2.2000000000000001E-3</v>
      </c>
      <c r="AN409" s="60">
        <f t="shared" si="471"/>
        <v>6.6000000000000003E-2</v>
      </c>
    </row>
    <row r="410" spans="33:40">
      <c r="AG410" s="58">
        <f t="shared" si="466"/>
        <v>2006.9861009999904</v>
      </c>
      <c r="AH410" s="20">
        <f t="shared" si="467"/>
        <v>77.919999999999931</v>
      </c>
      <c r="AI410" s="60">
        <f t="shared" si="468"/>
        <v>6.2094438933502145E-2</v>
      </c>
      <c r="AJ410" s="60">
        <f t="shared" ref="AJ410:AK410" si="474">1.3*AK410</f>
        <v>3.7180000000000004E-3</v>
      </c>
      <c r="AK410" s="60">
        <f t="shared" si="474"/>
        <v>2.8600000000000001E-3</v>
      </c>
      <c r="AL410" s="60">
        <f t="shared" si="470"/>
        <v>2.2000000000000001E-3</v>
      </c>
      <c r="AN410" s="60">
        <f t="shared" si="471"/>
        <v>6.6000000000000003E-2</v>
      </c>
    </row>
    <row r="411" spans="33:40">
      <c r="AG411" s="58">
        <f t="shared" si="466"/>
        <v>2006.9871009999904</v>
      </c>
      <c r="AH411" s="20">
        <f t="shared" si="467"/>
        <v>78.284999999999926</v>
      </c>
      <c r="AI411" s="60">
        <f t="shared" si="468"/>
        <v>6.2115748285094939E-2</v>
      </c>
      <c r="AJ411" s="60">
        <f t="shared" ref="AJ411:AK411" si="475">1.3*AK411</f>
        <v>3.7180000000000004E-3</v>
      </c>
      <c r="AK411" s="60">
        <f t="shared" si="475"/>
        <v>2.8600000000000001E-3</v>
      </c>
      <c r="AL411" s="60">
        <f t="shared" si="470"/>
        <v>2.2000000000000001E-3</v>
      </c>
      <c r="AN411" s="60">
        <f t="shared" si="471"/>
        <v>6.6000000000000003E-2</v>
      </c>
    </row>
    <row r="412" spans="33:40">
      <c r="AG412" s="58">
        <f t="shared" si="466"/>
        <v>2006.9881009999904</v>
      </c>
      <c r="AH412" s="20">
        <f t="shared" si="467"/>
        <v>78.64999999999992</v>
      </c>
      <c r="AI412" s="60">
        <f t="shared" si="468"/>
        <v>6.2228941802726312E-2</v>
      </c>
      <c r="AJ412" s="60">
        <f t="shared" ref="AJ412:AK412" si="476">1.3*AK412</f>
        <v>3.7180000000000004E-3</v>
      </c>
      <c r="AK412" s="60">
        <f t="shared" si="476"/>
        <v>2.8600000000000001E-3</v>
      </c>
      <c r="AL412" s="60">
        <f t="shared" si="470"/>
        <v>2.2000000000000001E-3</v>
      </c>
      <c r="AN412" s="60">
        <f t="shared" si="471"/>
        <v>6.6000000000000003E-2</v>
      </c>
    </row>
    <row r="413" spans="33:40">
      <c r="AG413" s="58">
        <f t="shared" si="466"/>
        <v>2006.9891009999903</v>
      </c>
      <c r="AH413" s="20">
        <f t="shared" si="467"/>
        <v>79.014999999999915</v>
      </c>
      <c r="AI413" s="60">
        <f t="shared" si="468"/>
        <v>6.2413064952897224E-2</v>
      </c>
      <c r="AJ413" s="60">
        <f t="shared" ref="AJ413:AK413" si="477">1.3*AK413</f>
        <v>3.7180000000000004E-3</v>
      </c>
      <c r="AK413" s="60">
        <f t="shared" si="477"/>
        <v>2.8600000000000001E-3</v>
      </c>
      <c r="AL413" s="60">
        <f t="shared" si="470"/>
        <v>2.2000000000000001E-3</v>
      </c>
      <c r="AN413" s="60">
        <f t="shared" si="471"/>
        <v>6.6000000000000003E-2</v>
      </c>
    </row>
    <row r="414" spans="33:40">
      <c r="AG414" s="58">
        <f t="shared" si="466"/>
        <v>2006.9901009999903</v>
      </c>
      <c r="AH414" s="20">
        <f t="shared" si="467"/>
        <v>79.37999999999991</v>
      </c>
      <c r="AI414" s="60">
        <f t="shared" si="468"/>
        <v>6.2643036965164711E-2</v>
      </c>
      <c r="AJ414" s="60">
        <f t="shared" ref="AJ414:AK414" si="478">1.3*AK414</f>
        <v>3.7180000000000004E-3</v>
      </c>
      <c r="AK414" s="60">
        <f t="shared" si="478"/>
        <v>2.8600000000000001E-3</v>
      </c>
      <c r="AL414" s="60">
        <f t="shared" si="470"/>
        <v>2.2000000000000001E-3</v>
      </c>
      <c r="AN414" s="60">
        <f t="shared" si="471"/>
        <v>6.6000000000000003E-2</v>
      </c>
    </row>
    <row r="415" spans="33:40">
      <c r="AG415" s="58">
        <f t="shared" si="466"/>
        <v>2006.9911009999903</v>
      </c>
      <c r="AH415" s="20">
        <f t="shared" si="467"/>
        <v>79.744999999999905</v>
      </c>
      <c r="AI415" s="60">
        <f t="shared" si="468"/>
        <v>6.2891162528184663E-2</v>
      </c>
      <c r="AJ415" s="60">
        <f t="shared" ref="AJ415:AK415" si="479">1.3*AK415</f>
        <v>3.7180000000000004E-3</v>
      </c>
      <c r="AK415" s="60">
        <f t="shared" si="479"/>
        <v>2.8600000000000001E-3</v>
      </c>
      <c r="AL415" s="60">
        <f t="shared" si="470"/>
        <v>2.2000000000000001E-3</v>
      </c>
      <c r="AN415" s="60">
        <f t="shared" si="471"/>
        <v>6.6000000000000003E-2</v>
      </c>
    </row>
    <row r="416" spans="33:40">
      <c r="AG416" s="58">
        <f t="shared" si="466"/>
        <v>2006.9921009999903</v>
      </c>
      <c r="AH416" s="20">
        <f t="shared" si="467"/>
        <v>80.1099999999999</v>
      </c>
      <c r="AI416" s="60">
        <f t="shared" si="468"/>
        <v>6.3128793849311665E-2</v>
      </c>
      <c r="AJ416" s="60">
        <f t="shared" ref="AJ416:AK416" si="480">1.3*AK416</f>
        <v>3.7180000000000004E-3</v>
      </c>
      <c r="AK416" s="60">
        <f t="shared" si="480"/>
        <v>2.8600000000000001E-3</v>
      </c>
      <c r="AL416" s="60">
        <f t="shared" si="470"/>
        <v>2.2000000000000001E-3</v>
      </c>
      <c r="AN416" s="60">
        <f t="shared" si="471"/>
        <v>6.6000000000000003E-2</v>
      </c>
    </row>
    <row r="417" spans="33:40">
      <c r="AG417" s="58">
        <f t="shared" si="466"/>
        <v>2006.9931009999902</v>
      </c>
      <c r="AH417" s="20">
        <f t="shared" si="467"/>
        <v>80.474999999999895</v>
      </c>
      <c r="AI417" s="60">
        <f t="shared" si="468"/>
        <v>6.3328047428311052E-2</v>
      </c>
      <c r="AJ417" s="60">
        <f t="shared" ref="AJ417:AK417" si="481">1.3*AK417</f>
        <v>3.7180000000000004E-3</v>
      </c>
      <c r="AK417" s="60">
        <f t="shared" si="481"/>
        <v>2.8600000000000001E-3</v>
      </c>
      <c r="AL417" s="60">
        <f t="shared" si="470"/>
        <v>2.2000000000000001E-3</v>
      </c>
      <c r="AN417" s="60">
        <f t="shared" si="471"/>
        <v>6.6000000000000003E-2</v>
      </c>
    </row>
    <row r="418" spans="33:40">
      <c r="AG418" s="58">
        <f t="shared" si="466"/>
        <v>2006.9941009999902</v>
      </c>
      <c r="AH418" s="20">
        <f t="shared" si="467"/>
        <v>80.83999999999989</v>
      </c>
      <c r="AI418" s="60">
        <f t="shared" si="468"/>
        <v>6.3463476761042831E-2</v>
      </c>
      <c r="AJ418" s="60">
        <f t="shared" ref="AJ418:AK418" si="482">1.3*AK418</f>
        <v>3.7180000000000004E-3</v>
      </c>
      <c r="AK418" s="60">
        <f t="shared" si="482"/>
        <v>2.8600000000000001E-3</v>
      </c>
      <c r="AL418" s="60">
        <f t="shared" si="470"/>
        <v>2.2000000000000001E-3</v>
      </c>
      <c r="AN418" s="60">
        <f t="shared" si="471"/>
        <v>6.6000000000000003E-2</v>
      </c>
    </row>
    <row r="419" spans="33:40">
      <c r="AG419" s="58">
        <f t="shared" si="466"/>
        <v>2006.9951009999902</v>
      </c>
      <c r="AH419" s="20">
        <f t="shared" si="467"/>
        <v>81.204999999999885</v>
      </c>
      <c r="AI419" s="60">
        <f t="shared" si="468"/>
        <v>6.3513604713961308E-2</v>
      </c>
      <c r="AJ419" s="60">
        <f t="shared" ref="AJ419:AK419" si="483">1.3*AK419</f>
        <v>3.7180000000000004E-3</v>
      </c>
      <c r="AK419" s="60">
        <f t="shared" si="483"/>
        <v>2.8600000000000001E-3</v>
      </c>
      <c r="AL419" s="60">
        <f t="shared" si="470"/>
        <v>2.2000000000000001E-3</v>
      </c>
      <c r="AN419" s="60">
        <f t="shared" si="471"/>
        <v>6.6000000000000003E-2</v>
      </c>
    </row>
    <row r="420" spans="33:40">
      <c r="AG420" s="58">
        <f t="shared" si="466"/>
        <v>2006.9961009999902</v>
      </c>
      <c r="AH420" s="20">
        <f t="shared" si="467"/>
        <v>81.569999999999879</v>
      </c>
      <c r="AI420" s="60">
        <f t="shared" si="468"/>
        <v>6.3462227350430195E-2</v>
      </c>
      <c r="AJ420" s="60">
        <f t="shared" ref="AJ420:AK420" si="484">1.3*AK420</f>
        <v>3.7180000000000004E-3</v>
      </c>
      <c r="AK420" s="60">
        <f t="shared" si="484"/>
        <v>2.8600000000000001E-3</v>
      </c>
      <c r="AL420" s="60">
        <f t="shared" si="470"/>
        <v>2.2000000000000001E-3</v>
      </c>
      <c r="AN420" s="60">
        <f t="shared" si="471"/>
        <v>6.6000000000000003E-2</v>
      </c>
    </row>
    <row r="421" spans="33:40">
      <c r="AG421" s="58">
        <f t="shared" si="466"/>
        <v>2006.9971009999902</v>
      </c>
      <c r="AH421" s="20">
        <f t="shared" si="467"/>
        <v>81.934999999999874</v>
      </c>
      <c r="AI421" s="60">
        <f t="shared" si="468"/>
        <v>6.3299414084676695E-2</v>
      </c>
      <c r="AJ421" s="60">
        <f t="shared" ref="AJ421:AK421" si="485">1.3*AK421</f>
        <v>3.7180000000000004E-3</v>
      </c>
      <c r="AK421" s="60">
        <f t="shared" si="485"/>
        <v>2.8600000000000001E-3</v>
      </c>
      <c r="AL421" s="60">
        <f t="shared" si="470"/>
        <v>2.2000000000000001E-3</v>
      </c>
      <c r="AN421" s="60">
        <f t="shared" si="471"/>
        <v>6.6000000000000003E-2</v>
      </c>
    </row>
    <row r="422" spans="33:40">
      <c r="AG422" s="58">
        <f t="shared" si="466"/>
        <v>2006.9981009999901</v>
      </c>
      <c r="AH422" s="20">
        <f t="shared" si="467"/>
        <v>82.299999999999869</v>
      </c>
      <c r="AI422" s="60">
        <f t="shared" si="468"/>
        <v>6.3022146438841367E-2</v>
      </c>
      <c r="AJ422" s="60">
        <f t="shared" ref="AJ422:AK422" si="486">1.3*AK422</f>
        <v>3.7180000000000004E-3</v>
      </c>
      <c r="AK422" s="60">
        <f t="shared" si="486"/>
        <v>2.8600000000000001E-3</v>
      </c>
      <c r="AL422" s="60">
        <f t="shared" si="470"/>
        <v>2.2000000000000001E-3</v>
      </c>
      <c r="AN422" s="60">
        <f t="shared" si="471"/>
        <v>6.6000000000000003E-2</v>
      </c>
    </row>
    <row r="423" spans="33:40">
      <c r="AG423" s="58">
        <f t="shared" si="466"/>
        <v>2006.9991009999901</v>
      </c>
      <c r="AH423" s="20">
        <f t="shared" si="467"/>
        <v>82.664999999999864</v>
      </c>
      <c r="AI423" s="60">
        <f t="shared" si="468"/>
        <v>6.2634558386587047E-2</v>
      </c>
      <c r="AJ423" s="60">
        <f t="shared" ref="AJ423:AK423" si="487">1.3*AK423</f>
        <v>3.7180000000000004E-3</v>
      </c>
      <c r="AK423" s="60">
        <f t="shared" si="487"/>
        <v>2.8600000000000001E-3</v>
      </c>
      <c r="AL423" s="60">
        <f t="shared" si="470"/>
        <v>2.2000000000000001E-3</v>
      </c>
      <c r="AN423" s="60">
        <f t="shared" si="471"/>
        <v>6.6000000000000003E-2</v>
      </c>
    </row>
    <row r="424" spans="33:40">
      <c r="AG424" s="58">
        <f t="shared" si="466"/>
        <v>2007.0001009999901</v>
      </c>
      <c r="AH424" s="20">
        <f t="shared" si="467"/>
        <v>83.029999999999859</v>
      </c>
      <c r="AI424" s="60">
        <f t="shared" si="468"/>
        <v>6.2147764097226554E-2</v>
      </c>
      <c r="AJ424" s="60">
        <f t="shared" ref="AJ424:AK424" si="488">1.3*AK424</f>
        <v>3.7180000000000004E-3</v>
      </c>
      <c r="AK424" s="60">
        <f t="shared" si="488"/>
        <v>2.8600000000000001E-3</v>
      </c>
      <c r="AL424" s="60">
        <f t="shared" si="470"/>
        <v>2.2000000000000001E-3</v>
      </c>
      <c r="AN424" s="60">
        <f t="shared" si="471"/>
        <v>6.6000000000000003E-2</v>
      </c>
    </row>
    <row r="425" spans="33:40">
      <c r="AG425" s="58">
        <f t="shared" si="466"/>
        <v>2007.0011009999901</v>
      </c>
      <c r="AH425" s="20">
        <f t="shared" si="467"/>
        <v>83.394999999999854</v>
      </c>
      <c r="AI425" s="60">
        <f t="shared" si="468"/>
        <v>6.157928253984838E-2</v>
      </c>
      <c r="AJ425" s="60">
        <f t="shared" ref="AJ425:AK425" si="489">1.3*AK425</f>
        <v>3.7180000000000004E-3</v>
      </c>
      <c r="AK425" s="60">
        <f t="shared" si="489"/>
        <v>2.8600000000000001E-3</v>
      </c>
      <c r="AL425" s="60">
        <f t="shared" si="470"/>
        <v>2.2000000000000001E-3</v>
      </c>
      <c r="AN425" s="60">
        <f t="shared" si="471"/>
        <v>6.6000000000000003E-2</v>
      </c>
    </row>
    <row r="426" spans="33:40">
      <c r="AG426" s="58">
        <f t="shared" si="466"/>
        <v>2007.00210099999</v>
      </c>
      <c r="AH426" s="20">
        <f t="shared" si="467"/>
        <v>83.759999999999849</v>
      </c>
      <c r="AI426" s="60">
        <f t="shared" si="468"/>
        <v>6.0952091513346025E-2</v>
      </c>
      <c r="AJ426" s="60">
        <f t="shared" ref="AJ426:AK426" si="490">1.3*AK426</f>
        <v>3.7180000000000004E-3</v>
      </c>
      <c r="AK426" s="60">
        <f t="shared" si="490"/>
        <v>2.8600000000000001E-3</v>
      </c>
      <c r="AL426" s="60">
        <f t="shared" si="470"/>
        <v>2.2000000000000001E-3</v>
      </c>
      <c r="AN426" s="60">
        <f t="shared" si="471"/>
        <v>6.6000000000000003E-2</v>
      </c>
    </row>
    <row r="427" spans="33:40">
      <c r="AG427" s="58">
        <f t="shared" si="466"/>
        <v>2007.00310099999</v>
      </c>
      <c r="AH427" s="20">
        <f t="shared" si="467"/>
        <v>84.124999999999844</v>
      </c>
      <c r="AI427" s="60">
        <f t="shared" si="468"/>
        <v>6.0293364912315212E-2</v>
      </c>
      <c r="AJ427" s="60">
        <f t="shared" ref="AJ427:AK427" si="491">1.3*AK427</f>
        <v>3.7180000000000004E-3</v>
      </c>
      <c r="AK427" s="60">
        <f t="shared" si="491"/>
        <v>2.8600000000000001E-3</v>
      </c>
      <c r="AL427" s="60">
        <f t="shared" si="470"/>
        <v>2.2000000000000001E-3</v>
      </c>
      <c r="AN427" s="60">
        <f t="shared" si="471"/>
        <v>6.6000000000000003E-2</v>
      </c>
    </row>
    <row r="428" spans="33:40">
      <c r="AG428" s="58">
        <f t="shared" si="466"/>
        <v>2007.00410099999</v>
      </c>
      <c r="AH428" s="20">
        <f t="shared" si="467"/>
        <v>84.489999999999839</v>
      </c>
      <c r="AI428" s="60">
        <f t="shared" si="468"/>
        <v>5.963296520375902E-2</v>
      </c>
      <c r="AJ428" s="60">
        <f t="shared" ref="AJ428:AK428" si="492">1.3*AK428</f>
        <v>3.7180000000000004E-3</v>
      </c>
      <c r="AK428" s="60">
        <f t="shared" si="492"/>
        <v>2.8600000000000001E-3</v>
      </c>
      <c r="AL428" s="60">
        <f t="shared" si="470"/>
        <v>2.2000000000000001E-3</v>
      </c>
      <c r="AN428" s="60">
        <f t="shared" si="471"/>
        <v>6.6000000000000003E-2</v>
      </c>
    </row>
    <row r="429" spans="33:40">
      <c r="AG429" s="58">
        <f t="shared" si="466"/>
        <v>2007.00510099999</v>
      </c>
      <c r="AH429" s="20">
        <f t="shared" si="467"/>
        <v>84.854999999999833</v>
      </c>
      <c r="AI429" s="60">
        <f t="shared" si="468"/>
        <v>5.9001777135190815E-2</v>
      </c>
      <c r="AJ429" s="60">
        <f t="shared" ref="AJ429:AK429" si="493">1.3*AK429</f>
        <v>3.7180000000000004E-3</v>
      </c>
      <c r="AK429" s="60">
        <f t="shared" si="493"/>
        <v>2.8600000000000001E-3</v>
      </c>
      <c r="AL429" s="60">
        <f t="shared" si="470"/>
        <v>2.2000000000000001E-3</v>
      </c>
      <c r="AN429" s="60">
        <f t="shared" si="471"/>
        <v>6.6000000000000003E-2</v>
      </c>
    </row>
    <row r="430" spans="33:40">
      <c r="AG430" s="58">
        <f t="shared" si="466"/>
        <v>2007.0061009999899</v>
      </c>
      <c r="AH430" s="20">
        <f t="shared" si="467"/>
        <v>85.219999999999828</v>
      </c>
      <c r="AI430" s="60">
        <f t="shared" si="468"/>
        <v>5.8429977816457937E-2</v>
      </c>
      <c r="AJ430" s="60">
        <f t="shared" ref="AJ430:AK430" si="494">1.3*AK430</f>
        <v>3.7180000000000004E-3</v>
      </c>
      <c r="AK430" s="60">
        <f t="shared" si="494"/>
        <v>2.8600000000000001E-3</v>
      </c>
      <c r="AL430" s="60">
        <f t="shared" si="470"/>
        <v>2.2000000000000001E-3</v>
      </c>
      <c r="AN430" s="60">
        <f t="shared" si="471"/>
        <v>6.6000000000000003E-2</v>
      </c>
    </row>
    <row r="431" spans="33:40">
      <c r="AG431" s="58">
        <f t="shared" si="466"/>
        <v>2007.0071009999899</v>
      </c>
      <c r="AH431" s="20">
        <f t="shared" si="467"/>
        <v>85.584999999999823</v>
      </c>
      <c r="AI431" s="60">
        <f t="shared" si="468"/>
        <v>5.7945341992973888E-2</v>
      </c>
      <c r="AJ431" s="60">
        <f t="shared" ref="AJ431:AK431" si="495">1.3*AK431</f>
        <v>3.7180000000000004E-3</v>
      </c>
      <c r="AK431" s="60">
        <f t="shared" si="495"/>
        <v>2.8600000000000001E-3</v>
      </c>
      <c r="AL431" s="60">
        <f t="shared" si="470"/>
        <v>2.2000000000000001E-3</v>
      </c>
      <c r="AN431" s="60">
        <f t="shared" si="471"/>
        <v>6.6000000000000003E-2</v>
      </c>
    </row>
    <row r="432" spans="33:40">
      <c r="AG432" s="58">
        <f t="shared" si="466"/>
        <v>2007.0081009999899</v>
      </c>
      <c r="AH432" s="20">
        <f t="shared" si="467"/>
        <v>85.949999999999818</v>
      </c>
      <c r="AI432" s="60">
        <f t="shared" si="468"/>
        <v>5.7571679346330056E-2</v>
      </c>
      <c r="AJ432" s="60">
        <f t="shared" ref="AJ432:AK432" si="496">1.3*AK432</f>
        <v>3.7180000000000004E-3</v>
      </c>
      <c r="AK432" s="60">
        <f t="shared" si="496"/>
        <v>2.8600000000000001E-3</v>
      </c>
      <c r="AL432" s="60">
        <f t="shared" si="470"/>
        <v>2.2000000000000001E-3</v>
      </c>
      <c r="AN432" s="60">
        <f t="shared" si="471"/>
        <v>6.6000000000000003E-2</v>
      </c>
    </row>
    <row r="433" spans="33:40">
      <c r="AG433" s="58">
        <f t="shared" si="466"/>
        <v>2007.0091009999899</v>
      </c>
      <c r="AH433" s="20">
        <f t="shared" si="467"/>
        <v>86.314999999999813</v>
      </c>
      <c r="AI433" s="60">
        <f t="shared" si="468"/>
        <v>5.7327493132776776E-2</v>
      </c>
      <c r="AJ433" s="60">
        <f t="shared" ref="AJ433:AK433" si="497">1.3*AK433</f>
        <v>3.7180000000000004E-3</v>
      </c>
      <c r="AK433" s="60">
        <f t="shared" si="497"/>
        <v>2.8600000000000001E-3</v>
      </c>
      <c r="AL433" s="60">
        <f t="shared" si="470"/>
        <v>2.2000000000000001E-3</v>
      </c>
      <c r="AN433" s="60">
        <f t="shared" si="471"/>
        <v>6.6000000000000003E-2</v>
      </c>
    </row>
    <row r="434" spans="33:40">
      <c r="AG434" s="58">
        <f t="shared" si="466"/>
        <v>2007.0101009999898</v>
      </c>
      <c r="AH434" s="20">
        <f t="shared" si="467"/>
        <v>86.679999999999808</v>
      </c>
      <c r="AI434" s="60">
        <f t="shared" si="468"/>
        <v>5.7224936831441309E-2</v>
      </c>
      <c r="AJ434" s="60">
        <f t="shared" ref="AJ434:AK434" si="498">1.3*AK434</f>
        <v>3.7180000000000004E-3</v>
      </c>
      <c r="AK434" s="60">
        <f t="shared" si="498"/>
        <v>2.8600000000000001E-3</v>
      </c>
      <c r="AL434" s="60">
        <f t="shared" si="470"/>
        <v>2.2000000000000001E-3</v>
      </c>
      <c r="AN434" s="60">
        <f t="shared" si="471"/>
        <v>6.6000000000000003E-2</v>
      </c>
    </row>
    <row r="435" spans="33:40">
      <c r="AG435" s="58">
        <f t="shared" si="466"/>
        <v>2007.0111009999898</v>
      </c>
      <c r="AH435" s="20">
        <f t="shared" si="467"/>
        <v>87.044999999999803</v>
      </c>
      <c r="AI435" s="60">
        <f t="shared" si="468"/>
        <v>5.7269128445995271E-2</v>
      </c>
      <c r="AJ435" s="60">
        <f t="shared" ref="AJ435:AK435" si="499">1.3*AK435</f>
        <v>3.7180000000000004E-3</v>
      </c>
      <c r="AK435" s="60">
        <f t="shared" si="499"/>
        <v>2.8600000000000001E-3</v>
      </c>
      <c r="AL435" s="60">
        <f t="shared" si="470"/>
        <v>2.2000000000000001E-3</v>
      </c>
      <c r="AN435" s="60">
        <f t="shared" si="471"/>
        <v>6.6000000000000003E-2</v>
      </c>
    </row>
    <row r="436" spans="33:40">
      <c r="AG436" s="58">
        <f t="shared" si="466"/>
        <v>2007.0121009999898</v>
      </c>
      <c r="AH436" s="20">
        <f t="shared" si="467"/>
        <v>87.409999999999798</v>
      </c>
      <c r="AI436" s="60">
        <f t="shared" si="468"/>
        <v>5.745786166056091E-2</v>
      </c>
      <c r="AJ436" s="60">
        <f t="shared" ref="AJ436:AK436" si="500">1.3*AK436</f>
        <v>3.7180000000000004E-3</v>
      </c>
      <c r="AK436" s="60">
        <f t="shared" si="500"/>
        <v>2.8600000000000001E-3</v>
      </c>
      <c r="AL436" s="60">
        <f t="shared" si="470"/>
        <v>2.2000000000000001E-3</v>
      </c>
      <c r="AN436" s="60">
        <f t="shared" si="471"/>
        <v>6.6000000000000003E-2</v>
      </c>
    </row>
    <row r="437" spans="33:40">
      <c r="AG437" s="58">
        <f t="shared" si="466"/>
        <v>2007.0131009999898</v>
      </c>
      <c r="AH437" s="20">
        <f t="shared" si="467"/>
        <v>87.774999999999793</v>
      </c>
      <c r="AI437" s="60">
        <f t="shared" si="468"/>
        <v>5.7781730363377137E-2</v>
      </c>
      <c r="AJ437" s="60">
        <f t="shared" ref="AJ437:AK437" si="501">1.3*AK437</f>
        <v>3.7180000000000004E-3</v>
      </c>
      <c r="AK437" s="60">
        <f t="shared" si="501"/>
        <v>2.8600000000000001E-3</v>
      </c>
      <c r="AL437" s="60">
        <f t="shared" si="470"/>
        <v>2.2000000000000001E-3</v>
      </c>
      <c r="AN437" s="60">
        <f t="shared" si="471"/>
        <v>6.6000000000000003E-2</v>
      </c>
    </row>
    <row r="438" spans="33:40">
      <c r="AG438" s="58">
        <f t="shared" si="466"/>
        <v>2007.0141009999898</v>
      </c>
      <c r="AH438" s="20">
        <f t="shared" si="467"/>
        <v>88.139999999999787</v>
      </c>
      <c r="AI438" s="60">
        <f t="shared" si="468"/>
        <v>5.8224659419035811E-2</v>
      </c>
      <c r="AJ438" s="60">
        <f t="shared" ref="AJ438:AK438" si="502">1.3*AK438</f>
        <v>3.7180000000000004E-3</v>
      </c>
      <c r="AK438" s="60">
        <f t="shared" si="502"/>
        <v>2.8600000000000001E-3</v>
      </c>
      <c r="AL438" s="60">
        <f t="shared" si="470"/>
        <v>2.2000000000000001E-3</v>
      </c>
      <c r="AN438" s="60">
        <f t="shared" si="471"/>
        <v>6.6000000000000003E-2</v>
      </c>
    </row>
    <row r="439" spans="33:40">
      <c r="AG439" s="58">
        <f t="shared" si="466"/>
        <v>2007.0151009999897</v>
      </c>
      <c r="AH439" s="20">
        <f t="shared" si="467"/>
        <v>88.504999999999782</v>
      </c>
      <c r="AI439" s="60">
        <f t="shared" si="468"/>
        <v>5.8764811344981904E-2</v>
      </c>
      <c r="AJ439" s="60">
        <f t="shared" ref="AJ439:AK439" si="503">1.3*AK439</f>
        <v>3.7180000000000004E-3</v>
      </c>
      <c r="AK439" s="60">
        <f t="shared" si="503"/>
        <v>2.8600000000000001E-3</v>
      </c>
      <c r="AL439" s="60">
        <f t="shared" si="470"/>
        <v>2.2000000000000001E-3</v>
      </c>
      <c r="AN439" s="60">
        <f t="shared" si="471"/>
        <v>6.6000000000000003E-2</v>
      </c>
    </row>
    <row r="440" spans="33:40">
      <c r="AG440" s="58">
        <f t="shared" si="466"/>
        <v>2007.0161009999897</v>
      </c>
      <c r="AH440" s="20">
        <f t="shared" si="467"/>
        <v>88.869999999999777</v>
      </c>
      <c r="AI440" s="60">
        <f t="shared" si="468"/>
        <v>5.9375817060154795E-2</v>
      </c>
      <c r="AJ440" s="60">
        <f t="shared" ref="AJ440:AK440" si="504">1.3*AK440</f>
        <v>3.7180000000000004E-3</v>
      </c>
      <c r="AK440" s="60">
        <f t="shared" si="504"/>
        <v>2.8600000000000001E-3</v>
      </c>
      <c r="AL440" s="60">
        <f t="shared" si="470"/>
        <v>2.2000000000000001E-3</v>
      </c>
      <c r="AN440" s="60">
        <f t="shared" si="471"/>
        <v>6.6000000000000003E-2</v>
      </c>
    </row>
    <row r="441" spans="33:40">
      <c r="AG441" s="58">
        <f t="shared" si="466"/>
        <v>2007.0171009999897</v>
      </c>
      <c r="AH441" s="20">
        <f t="shared" si="467"/>
        <v>89.234999999999772</v>
      </c>
      <c r="AI441" s="60">
        <f t="shared" si="468"/>
        <v>6.0028260353319145E-2</v>
      </c>
      <c r="AJ441" s="60">
        <f t="shared" ref="AJ441:AK441" si="505">1.3*AK441</f>
        <v>3.7180000000000004E-3</v>
      </c>
      <c r="AK441" s="60">
        <f t="shared" si="505"/>
        <v>2.8600000000000001E-3</v>
      </c>
      <c r="AL441" s="60">
        <f t="shared" si="470"/>
        <v>2.2000000000000001E-3</v>
      </c>
      <c r="AN441" s="60">
        <f t="shared" si="471"/>
        <v>6.6000000000000003E-2</v>
      </c>
    </row>
    <row r="442" spans="33:40">
      <c r="AG442" s="58">
        <f t="shared" si="466"/>
        <v>2007.0181009999897</v>
      </c>
      <c r="AH442" s="20">
        <f t="shared" si="467"/>
        <v>89.599999999999767</v>
      </c>
      <c r="AI442" s="60">
        <f t="shared" si="468"/>
        <v>6.0691331226175586E-2</v>
      </c>
      <c r="AJ442" s="60">
        <f t="shared" ref="AJ442:AK442" si="506">1.3*AK442</f>
        <v>3.7180000000000004E-3</v>
      </c>
      <c r="AK442" s="60">
        <f t="shared" si="506"/>
        <v>2.8600000000000001E-3</v>
      </c>
      <c r="AL442" s="60">
        <f t="shared" si="470"/>
        <v>2.2000000000000001E-3</v>
      </c>
      <c r="AN442" s="60">
        <f t="shared" si="471"/>
        <v>6.6000000000000003E-2</v>
      </c>
    </row>
    <row r="443" spans="33:40">
      <c r="AG443" s="58">
        <f t="shared" si="466"/>
        <v>2007.0191009999896</v>
      </c>
      <c r="AH443" s="20">
        <f t="shared" si="467"/>
        <v>89.964999999999762</v>
      </c>
      <c r="AI443" s="60">
        <f t="shared" si="468"/>
        <v>6.1334553631276205E-2</v>
      </c>
      <c r="AJ443" s="60">
        <f t="shared" ref="AJ443:AK443" si="507">1.3*AK443</f>
        <v>3.7180000000000004E-3</v>
      </c>
      <c r="AK443" s="60">
        <f t="shared" si="507"/>
        <v>2.8600000000000001E-3</v>
      </c>
      <c r="AL443" s="60">
        <f t="shared" si="470"/>
        <v>2.2000000000000001E-3</v>
      </c>
      <c r="AN443" s="60">
        <f t="shared" si="471"/>
        <v>6.6000000000000003E-2</v>
      </c>
    </row>
    <row r="444" spans="33:40">
      <c r="AG444" s="58">
        <f t="shared" si="466"/>
        <v>2007.0201009999896</v>
      </c>
      <c r="AH444" s="20">
        <f t="shared" si="467"/>
        <v>90.329999999999757</v>
      </c>
      <c r="AI444" s="60">
        <f t="shared" si="468"/>
        <v>6.1929488898722539E-2</v>
      </c>
      <c r="AJ444" s="60">
        <f t="shared" ref="AJ444:AK444" si="508">1.3*AK444</f>
        <v>3.7180000000000004E-3</v>
      </c>
      <c r="AK444" s="60">
        <f t="shared" si="508"/>
        <v>2.8600000000000001E-3</v>
      </c>
      <c r="AL444" s="60">
        <f t="shared" si="470"/>
        <v>2.2000000000000001E-3</v>
      </c>
      <c r="AN444" s="60">
        <f t="shared" si="471"/>
        <v>6.6000000000000003E-2</v>
      </c>
    </row>
    <row r="445" spans="33:40">
      <c r="AG445" s="58">
        <f t="shared" si="466"/>
        <v>2007.0211009999896</v>
      </c>
      <c r="AH445" s="20">
        <f t="shared" si="467"/>
        <v>90.694999999999752</v>
      </c>
      <c r="AI445" s="60">
        <f t="shared" si="468"/>
        <v>6.2451317570339372E-2</v>
      </c>
      <c r="AJ445" s="60">
        <f t="shared" ref="AJ445:AK445" si="509">1.3*AK445</f>
        <v>3.7180000000000004E-3</v>
      </c>
      <c r="AK445" s="60">
        <f t="shared" si="509"/>
        <v>2.8600000000000001E-3</v>
      </c>
      <c r="AL445" s="60">
        <f t="shared" si="470"/>
        <v>2.2000000000000001E-3</v>
      </c>
      <c r="AN445" s="60">
        <f t="shared" si="471"/>
        <v>6.6000000000000003E-2</v>
      </c>
    </row>
    <row r="446" spans="33:40">
      <c r="AG446" s="58">
        <f t="shared" si="466"/>
        <v>2007.0221009999896</v>
      </c>
      <c r="AH446" s="20">
        <f t="shared" si="467"/>
        <v>91.059999999999746</v>
      </c>
      <c r="AI446" s="60">
        <f t="shared" si="468"/>
        <v>6.2880209353640082E-2</v>
      </c>
      <c r="AJ446" s="60">
        <f t="shared" ref="AJ446:AK446" si="510">1.3*AK446</f>
        <v>3.7180000000000004E-3</v>
      </c>
      <c r="AK446" s="60">
        <f t="shared" si="510"/>
        <v>2.8600000000000001E-3</v>
      </c>
      <c r="AL446" s="60">
        <f t="shared" si="470"/>
        <v>2.2000000000000001E-3</v>
      </c>
      <c r="AN446" s="60">
        <f t="shared" si="471"/>
        <v>6.6000000000000003E-2</v>
      </c>
    </row>
    <row r="447" spans="33:40">
      <c r="AG447" s="58">
        <f t="shared" si="466"/>
        <v>2007.0231009999895</v>
      </c>
      <c r="AH447" s="20">
        <f t="shared" si="467"/>
        <v>91.424999999999741</v>
      </c>
      <c r="AI447" s="60">
        <f t="shared" si="468"/>
        <v>6.3202403069868157E-2</v>
      </c>
      <c r="AJ447" s="60">
        <f t="shared" ref="AJ447:AK447" si="511">1.3*AK447</f>
        <v>3.7180000000000004E-3</v>
      </c>
      <c r="AK447" s="60">
        <f t="shared" si="511"/>
        <v>2.8600000000000001E-3</v>
      </c>
      <c r="AL447" s="60">
        <f t="shared" si="470"/>
        <v>2.2000000000000001E-3</v>
      </c>
      <c r="AN447" s="60">
        <f t="shared" si="471"/>
        <v>6.6000000000000003E-2</v>
      </c>
    </row>
    <row r="448" spans="33:40">
      <c r="AG448" s="58">
        <f t="shared" si="466"/>
        <v>2007.0241009999895</v>
      </c>
      <c r="AH448" s="20">
        <f t="shared" si="467"/>
        <v>91.789999999999736</v>
      </c>
      <c r="AI448" s="60">
        <f t="shared" si="468"/>
        <v>6.3410935104009691E-2</v>
      </c>
      <c r="AJ448" s="60">
        <f t="shared" ref="AJ448:AK448" si="512">1.3*AK448</f>
        <v>3.7180000000000004E-3</v>
      </c>
      <c r="AK448" s="60">
        <f t="shared" si="512"/>
        <v>2.8600000000000001E-3</v>
      </c>
      <c r="AL448" s="60">
        <f t="shared" si="470"/>
        <v>2.2000000000000001E-3</v>
      </c>
      <c r="AN448" s="60">
        <f t="shared" si="471"/>
        <v>6.6000000000000003E-2</v>
      </c>
    </row>
    <row r="449" spans="33:40">
      <c r="AG449" s="58">
        <f t="shared" si="466"/>
        <v>2007.0251009999895</v>
      </c>
      <c r="AH449" s="20">
        <f t="shared" si="467"/>
        <v>92.154999999999731</v>
      </c>
      <c r="AI449" s="60">
        <f t="shared" si="468"/>
        <v>6.350597501728919E-2</v>
      </c>
      <c r="AJ449" s="60">
        <f t="shared" ref="AJ449:AK449" si="513">1.3*AK449</f>
        <v>3.7180000000000004E-3</v>
      </c>
      <c r="AK449" s="60">
        <f t="shared" si="513"/>
        <v>2.8600000000000001E-3</v>
      </c>
      <c r="AL449" s="60">
        <f t="shared" si="470"/>
        <v>2.2000000000000001E-3</v>
      </c>
      <c r="AN449" s="60">
        <f t="shared" si="471"/>
        <v>6.6000000000000003E-2</v>
      </c>
    </row>
    <row r="450" spans="33:40">
      <c r="AG450" s="58">
        <f t="shared" si="466"/>
        <v>2007.0261009999895</v>
      </c>
      <c r="AH450" s="20">
        <f t="shared" si="467"/>
        <v>92.519999999999726</v>
      </c>
      <c r="AI450" s="60">
        <f t="shared" si="468"/>
        <v>6.3494749500122835E-2</v>
      </c>
      <c r="AJ450" s="60">
        <f t="shared" ref="AJ450:AK450" si="514">1.3*AK450</f>
        <v>3.7180000000000004E-3</v>
      </c>
      <c r="AK450" s="60">
        <f t="shared" si="514"/>
        <v>2.8600000000000001E-3</v>
      </c>
      <c r="AL450" s="60">
        <f t="shared" si="470"/>
        <v>2.2000000000000001E-3</v>
      </c>
      <c r="AN450" s="60">
        <f t="shared" si="471"/>
        <v>6.6000000000000003E-2</v>
      </c>
    </row>
    <row r="451" spans="33:40">
      <c r="AG451" s="58">
        <f t="shared" si="466"/>
        <v>2007.0271009999894</v>
      </c>
      <c r="AH451" s="20">
        <f t="shared" si="467"/>
        <v>92.884999999999721</v>
      </c>
      <c r="AI451" s="60">
        <f t="shared" si="468"/>
        <v>6.3391059436266439E-2</v>
      </c>
      <c r="AJ451" s="60">
        <f t="shared" ref="AJ451:AK451" si="515">1.3*AK451</f>
        <v>3.7180000000000004E-3</v>
      </c>
      <c r="AK451" s="60">
        <f t="shared" si="515"/>
        <v>2.8600000000000001E-3</v>
      </c>
      <c r="AL451" s="60">
        <f t="shared" si="470"/>
        <v>2.2000000000000001E-3</v>
      </c>
      <c r="AN451" s="60">
        <f t="shared" si="471"/>
        <v>6.6000000000000003E-2</v>
      </c>
    </row>
    <row r="452" spans="33:40">
      <c r="AG452" s="58">
        <f t="shared" si="466"/>
        <v>2007.0281009999894</v>
      </c>
      <c r="AH452" s="20">
        <f t="shared" si="467"/>
        <v>93.249999999999716</v>
      </c>
      <c r="AI452" s="60">
        <f t="shared" si="468"/>
        <v>6.321441816578062E-2</v>
      </c>
      <c r="AJ452" s="60">
        <f t="shared" ref="AJ452:AK452" si="516">1.3*AK452</f>
        <v>3.7180000000000004E-3</v>
      </c>
      <c r="AK452" s="60">
        <f t="shared" si="516"/>
        <v>2.8600000000000001E-3</v>
      </c>
      <c r="AL452" s="60">
        <f t="shared" si="470"/>
        <v>2.2000000000000001E-3</v>
      </c>
      <c r="AN452" s="60">
        <f t="shared" si="471"/>
        <v>6.6000000000000003E-2</v>
      </c>
    </row>
    <row r="453" spans="33:40">
      <c r="AG453" s="58">
        <f t="shared" si="466"/>
        <v>2007.0291009999894</v>
      </c>
      <c r="AH453" s="20">
        <f t="shared" si="467"/>
        <v>93.614999999999711</v>
      </c>
      <c r="AI453" s="60">
        <f t="shared" si="468"/>
        <v>6.2988860740220046E-2</v>
      </c>
      <c r="AJ453" s="60">
        <f t="shared" ref="AJ453:AK453" si="517">1.3*AK453</f>
        <v>3.7180000000000004E-3</v>
      </c>
      <c r="AK453" s="60">
        <f t="shared" si="517"/>
        <v>2.8600000000000001E-3</v>
      </c>
      <c r="AL453" s="60">
        <f t="shared" si="470"/>
        <v>2.2000000000000001E-3</v>
      </c>
      <c r="AN453" s="60">
        <f t="shared" si="471"/>
        <v>6.6000000000000003E-2</v>
      </c>
    </row>
    <row r="454" spans="33:40">
      <c r="AG454" s="58">
        <f t="shared" si="466"/>
        <v>2007.0301009999894</v>
      </c>
      <c r="AH454" s="20">
        <f t="shared" si="467"/>
        <v>93.979999999999706</v>
      </c>
      <c r="AI454" s="60">
        <f t="shared" si="468"/>
        <v>6.2741492815006503E-2</v>
      </c>
      <c r="AJ454" s="60">
        <f t="shared" ref="AJ454:AK454" si="518">1.3*AK454</f>
        <v>3.7180000000000004E-3</v>
      </c>
      <c r="AK454" s="60">
        <f t="shared" si="518"/>
        <v>2.8600000000000001E-3</v>
      </c>
      <c r="AL454" s="60">
        <f t="shared" si="470"/>
        <v>2.2000000000000001E-3</v>
      </c>
      <c r="AN454" s="60">
        <f t="shared" si="471"/>
        <v>6.6000000000000003E-2</v>
      </c>
    </row>
    <row r="455" spans="33:40">
      <c r="AG455" s="58">
        <f t="shared" si="466"/>
        <v>2007.0311009999893</v>
      </c>
      <c r="AH455" s="20">
        <f t="shared" si="467"/>
        <v>94.3449999999997</v>
      </c>
      <c r="AI455" s="60">
        <f t="shared" si="468"/>
        <v>6.2500862741793631E-2</v>
      </c>
      <c r="AJ455" s="60">
        <f t="shared" ref="AJ455:AK455" si="519">1.3*AK455</f>
        <v>3.7180000000000004E-3</v>
      </c>
      <c r="AK455" s="60">
        <f t="shared" si="519"/>
        <v>2.8600000000000001E-3</v>
      </c>
      <c r="AL455" s="60">
        <f t="shared" si="470"/>
        <v>2.2000000000000001E-3</v>
      </c>
      <c r="AN455" s="60">
        <f t="shared" si="471"/>
        <v>6.6000000000000003E-2</v>
      </c>
    </row>
    <row r="456" spans="33:40">
      <c r="AG456" s="58">
        <f t="shared" si="466"/>
        <v>2007.0321009999893</v>
      </c>
      <c r="AH456" s="20">
        <f t="shared" si="467"/>
        <v>94.709999999999695</v>
      </c>
      <c r="AI456" s="60">
        <f t="shared" si="468"/>
        <v>6.2295250553388665E-2</v>
      </c>
      <c r="AJ456" s="60">
        <f t="shared" ref="AJ456:AK456" si="520">1.3*AK456</f>
        <v>3.7180000000000004E-3</v>
      </c>
      <c r="AK456" s="60">
        <f t="shared" si="520"/>
        <v>2.8600000000000001E-3</v>
      </c>
      <c r="AL456" s="60">
        <f t="shared" si="470"/>
        <v>2.2000000000000001E-3</v>
      </c>
      <c r="AN456" s="60">
        <f t="shared" si="471"/>
        <v>6.6000000000000003E-2</v>
      </c>
    </row>
    <row r="457" spans="33:40">
      <c r="AG457" s="58">
        <f t="shared" si="466"/>
        <v>2007.0331009999893</v>
      </c>
      <c r="AH457" s="20">
        <f t="shared" si="467"/>
        <v>95.07499999999969</v>
      </c>
      <c r="AI457" s="60">
        <f t="shared" si="468"/>
        <v>6.2150972295416392E-2</v>
      </c>
      <c r="AJ457" s="60">
        <f t="shared" ref="AJ457:AK457" si="521">1.3*AK457</f>
        <v>3.7180000000000004E-3</v>
      </c>
      <c r="AK457" s="60">
        <f t="shared" si="521"/>
        <v>2.8600000000000001E-3</v>
      </c>
      <c r="AL457" s="60">
        <f t="shared" si="470"/>
        <v>2.2000000000000001E-3</v>
      </c>
      <c r="AN457" s="60">
        <f t="shared" si="471"/>
        <v>6.6000000000000003E-2</v>
      </c>
    </row>
    <row r="458" spans="33:40">
      <c r="AG458" s="58">
        <f t="shared" si="466"/>
        <v>2007.0341009999893</v>
      </c>
      <c r="AH458" s="20">
        <f t="shared" si="467"/>
        <v>95.439999999999685</v>
      </c>
      <c r="AI458" s="60">
        <f t="shared" si="468"/>
        <v>6.2090797279726835E-2</v>
      </c>
      <c r="AJ458" s="60">
        <f t="shared" ref="AJ458:AK458" si="522">1.3*AK458</f>
        <v>3.7180000000000004E-3</v>
      </c>
      <c r="AK458" s="60">
        <f t="shared" si="522"/>
        <v>2.8600000000000001E-3</v>
      </c>
      <c r="AL458" s="60">
        <f t="shared" si="470"/>
        <v>2.2000000000000001E-3</v>
      </c>
      <c r="AN458" s="60">
        <f t="shared" si="471"/>
        <v>6.6000000000000003E-2</v>
      </c>
    </row>
    <row r="459" spans="33:40">
      <c r="AG459" s="58">
        <f t="shared" si="466"/>
        <v>2007.0351009999893</v>
      </c>
      <c r="AH459" s="20">
        <f t="shared" si="467"/>
        <v>95.80499999999968</v>
      </c>
      <c r="AI459" s="60">
        <f t="shared" si="468"/>
        <v>6.2132569364818084E-2</v>
      </c>
      <c r="AJ459" s="60">
        <f t="shared" ref="AJ459:AK459" si="523">1.3*AK459</f>
        <v>3.7180000000000004E-3</v>
      </c>
      <c r="AK459" s="60">
        <f t="shared" si="523"/>
        <v>2.8600000000000001E-3</v>
      </c>
      <c r="AL459" s="60">
        <f t="shared" si="470"/>
        <v>2.2000000000000001E-3</v>
      </c>
      <c r="AN459" s="60">
        <f t="shared" si="471"/>
        <v>6.6000000000000003E-2</v>
      </c>
    </row>
    <row r="460" spans="33:40">
      <c r="AG460" s="58">
        <f t="shared" si="466"/>
        <v>2007.0361009999892</v>
      </c>
      <c r="AH460" s="20">
        <f t="shared" si="467"/>
        <v>96.169999999999675</v>
      </c>
      <c r="AI460" s="60">
        <f t="shared" si="468"/>
        <v>6.2288111678910747E-2</v>
      </c>
      <c r="AJ460" s="60">
        <f t="shared" ref="AJ460:AK460" si="524">1.3*AK460</f>
        <v>3.7180000000000004E-3</v>
      </c>
      <c r="AK460" s="60">
        <f t="shared" si="524"/>
        <v>2.8600000000000001E-3</v>
      </c>
      <c r="AL460" s="60">
        <f t="shared" si="470"/>
        <v>2.2000000000000001E-3</v>
      </c>
      <c r="AN460" s="60">
        <f t="shared" si="471"/>
        <v>6.6000000000000003E-2</v>
      </c>
    </row>
    <row r="461" spans="33:40">
      <c r="AG461" s="58">
        <f t="shared" si="466"/>
        <v>2007.0371009999892</v>
      </c>
      <c r="AH461" s="20">
        <f t="shared" si="467"/>
        <v>96.53499999999967</v>
      </c>
      <c r="AI461" s="60">
        <f t="shared" si="468"/>
        <v>6.2562477961043125E-2</v>
      </c>
      <c r="AJ461" s="60">
        <f t="shared" ref="AJ461:AK461" si="525">1.3*AK461</f>
        <v>3.7180000000000004E-3</v>
      </c>
      <c r="AK461" s="60">
        <f t="shared" si="525"/>
        <v>2.8600000000000001E-3</v>
      </c>
      <c r="AL461" s="60">
        <f t="shared" si="470"/>
        <v>2.2000000000000001E-3</v>
      </c>
      <c r="AN461" s="60">
        <f t="shared" si="471"/>
        <v>6.6000000000000003E-2</v>
      </c>
    </row>
    <row r="462" spans="33:40">
      <c r="AG462" s="58">
        <f t="shared" si="466"/>
        <v>2007.0381009999892</v>
      </c>
      <c r="AH462" s="20">
        <f t="shared" si="467"/>
        <v>96.899999999999665</v>
      </c>
      <c r="AI462" s="60">
        <f t="shared" si="468"/>
        <v>6.295359383482306E-2</v>
      </c>
      <c r="AJ462" s="60">
        <f t="shared" ref="AJ462:AK462" si="526">1.3*AK462</f>
        <v>3.7180000000000004E-3</v>
      </c>
      <c r="AK462" s="60">
        <f t="shared" si="526"/>
        <v>2.8600000000000001E-3</v>
      </c>
      <c r="AL462" s="60">
        <f t="shared" si="470"/>
        <v>2.2000000000000001E-3</v>
      </c>
      <c r="AN462" s="60">
        <f t="shared" si="471"/>
        <v>6.6000000000000003E-2</v>
      </c>
    </row>
    <row r="463" spans="33:40">
      <c r="AG463" s="58">
        <f t="shared" si="466"/>
        <v>2007.0391009999892</v>
      </c>
      <c r="AH463" s="20">
        <f t="shared" si="467"/>
        <v>97.26499999999966</v>
      </c>
      <c r="AI463" s="60">
        <f t="shared" si="468"/>
        <v>6.3452308985534778E-2</v>
      </c>
      <c r="AJ463" s="60">
        <f t="shared" ref="AJ463:AK463" si="527">1.3*AK463</f>
        <v>3.7180000000000004E-3</v>
      </c>
      <c r="AK463" s="60">
        <f t="shared" si="527"/>
        <v>2.8600000000000001E-3</v>
      </c>
      <c r="AL463" s="60">
        <f t="shared" si="470"/>
        <v>2.2000000000000001E-3</v>
      </c>
      <c r="AN463" s="60">
        <f t="shared" si="471"/>
        <v>6.6000000000000003E-2</v>
      </c>
    </row>
    <row r="464" spans="33:40">
      <c r="AG464" s="58">
        <f t="shared" si="466"/>
        <v>2007.0401009999891</v>
      </c>
      <c r="AH464" s="20">
        <f t="shared" si="467"/>
        <v>97.629999999999654</v>
      </c>
      <c r="AI464" s="60">
        <f t="shared" si="468"/>
        <v>6.4042857663804242E-2</v>
      </c>
      <c r="AJ464" s="60">
        <f t="shared" ref="AJ464:AK464" si="528">1.3*AK464</f>
        <v>3.7180000000000004E-3</v>
      </c>
      <c r="AK464" s="60">
        <f t="shared" si="528"/>
        <v>2.8600000000000001E-3</v>
      </c>
      <c r="AL464" s="60">
        <f t="shared" si="470"/>
        <v>2.2000000000000001E-3</v>
      </c>
      <c r="AN464" s="60">
        <f t="shared" si="471"/>
        <v>6.6000000000000003E-2</v>
      </c>
    </row>
    <row r="465" spans="33:40">
      <c r="AG465" s="58">
        <f t="shared" si="466"/>
        <v>2007.0411009999891</v>
      </c>
      <c r="AH465" s="20">
        <f t="shared" si="467"/>
        <v>97.994999999999649</v>
      </c>
      <c r="AI465" s="60">
        <f t="shared" si="468"/>
        <v>6.4703701536470495E-2</v>
      </c>
      <c r="AJ465" s="60">
        <f t="shared" ref="AJ465:AK465" si="529">1.3*AK465</f>
        <v>3.7180000000000004E-3</v>
      </c>
      <c r="AK465" s="60">
        <f t="shared" si="529"/>
        <v>2.8600000000000001E-3</v>
      </c>
      <c r="AL465" s="60">
        <f t="shared" si="470"/>
        <v>2.2000000000000001E-3</v>
      </c>
      <c r="AN465" s="60">
        <f t="shared" si="471"/>
        <v>6.6000000000000003E-2</v>
      </c>
    </row>
    <row r="466" spans="33:40">
      <c r="AG466" s="58">
        <f t="shared" si="466"/>
        <v>2007.0421009999891</v>
      </c>
      <c r="AH466" s="20">
        <f t="shared" si="467"/>
        <v>98.359999999999644</v>
      </c>
      <c r="AI466" s="60">
        <f t="shared" si="468"/>
        <v>6.5408706987926779E-2</v>
      </c>
      <c r="AJ466" s="60">
        <f t="shared" ref="AJ466:AK466" si="530">1.3*AK466</f>
        <v>3.7180000000000004E-3</v>
      </c>
      <c r="AK466" s="60">
        <f t="shared" si="530"/>
        <v>2.8600000000000001E-3</v>
      </c>
      <c r="AL466" s="60">
        <f t="shared" si="470"/>
        <v>2.2000000000000001E-3</v>
      </c>
      <c r="AN466" s="60">
        <f t="shared" si="471"/>
        <v>6.6000000000000003E-2</v>
      </c>
    </row>
    <row r="467" spans="33:40">
      <c r="AG467" s="58">
        <f t="shared" si="466"/>
        <v>2007.0431009999891</v>
      </c>
      <c r="AH467" s="20">
        <f t="shared" si="467"/>
        <v>98.724999999999639</v>
      </c>
      <c r="AI467" s="60">
        <f t="shared" si="468"/>
        <v>6.6128589798168783E-2</v>
      </c>
      <c r="AJ467" s="60">
        <f t="shared" ref="AJ467:AK467" si="531">1.3*AK467</f>
        <v>3.7180000000000004E-3</v>
      </c>
      <c r="AK467" s="60">
        <f t="shared" si="531"/>
        <v>2.8600000000000001E-3</v>
      </c>
      <c r="AL467" s="60">
        <f t="shared" si="470"/>
        <v>2.2000000000000001E-3</v>
      </c>
      <c r="AN467" s="60">
        <f t="shared" si="471"/>
        <v>6.6000000000000003E-2</v>
      </c>
    </row>
    <row r="468" spans="33:40">
      <c r="AG468" s="58">
        <f t="shared" si="466"/>
        <v>2007.044100999989</v>
      </c>
      <c r="AH468" s="20">
        <f t="shared" si="467"/>
        <v>99.089999999999634</v>
      </c>
      <c r="AI468" s="60">
        <f t="shared" si="468"/>
        <v>6.6832544785509568E-2</v>
      </c>
      <c r="AJ468" s="60">
        <f t="shared" ref="AJ468:AK468" si="532">1.3*AK468</f>
        <v>3.7180000000000004E-3</v>
      </c>
      <c r="AK468" s="60">
        <f t="shared" si="532"/>
        <v>2.8600000000000001E-3</v>
      </c>
      <c r="AL468" s="60">
        <f t="shared" si="470"/>
        <v>2.2000000000000001E-3</v>
      </c>
      <c r="AN468" s="60">
        <f t="shared" si="471"/>
        <v>6.6000000000000003E-2</v>
      </c>
    </row>
    <row r="469" spans="33:40">
      <c r="AG469" s="58">
        <f t="shared" si="466"/>
        <v>2007.045100999989</v>
      </c>
      <c r="AH469" s="20">
        <f t="shared" si="467"/>
        <v>99.454999999999629</v>
      </c>
      <c r="AI469" s="60">
        <f t="shared" si="468"/>
        <v>6.7489967380706867E-2</v>
      </c>
      <c r="AJ469" s="60">
        <f t="shared" ref="AJ469:AK469" si="533">1.3*AK469</f>
        <v>3.7180000000000004E-3</v>
      </c>
      <c r="AK469" s="60">
        <f t="shared" si="533"/>
        <v>2.8600000000000001E-3</v>
      </c>
      <c r="AL469" s="60">
        <f t="shared" si="470"/>
        <v>2.2000000000000001E-3</v>
      </c>
      <c r="AN469" s="60">
        <f t="shared" si="471"/>
        <v>6.6000000000000003E-2</v>
      </c>
    </row>
    <row r="470" spans="33:40">
      <c r="AG470" s="58">
        <f t="shared" si="466"/>
        <v>2007.046100999989</v>
      </c>
      <c r="AH470" s="20">
        <f t="shared" si="467"/>
        <v>99.819999999999624</v>
      </c>
      <c r="AI470" s="60">
        <f t="shared" si="468"/>
        <v>6.807216880372205E-2</v>
      </c>
      <c r="AJ470" s="60">
        <f t="shared" ref="AJ470:AK470" si="534">1.3*AK470</f>
        <v>3.7180000000000004E-3</v>
      </c>
      <c r="AK470" s="60">
        <f t="shared" si="534"/>
        <v>2.8600000000000001E-3</v>
      </c>
      <c r="AL470" s="60">
        <f t="shared" si="470"/>
        <v>2.2000000000000001E-3</v>
      </c>
      <c r="AN470" s="60">
        <f t="shared" si="471"/>
        <v>6.6000000000000003E-2</v>
      </c>
    </row>
    <row r="471" spans="33:40">
      <c r="AG471" s="58">
        <f t="shared" ref="AG471:AG534" si="535">AG470+0.001</f>
        <v>2007.047100999989</v>
      </c>
      <c r="AH471" s="20">
        <f t="shared" ref="AH471:AH534" si="536">AH470+(1.825/5)</f>
        <v>100.18499999999962</v>
      </c>
      <c r="AI471" s="60">
        <f t="shared" ref="AI471:AI534" si="537" xml:space="preserve"> AN471 + AJ471*SIN((2*PI()*(AG471-2000)/0.235745306106089) + 0.083216746) + AK471*SIN((2*PI()*(AG471-2000)/0.0785817687020297) + 3.39124283) + AL471*SIN((2*PI()*(AG471-2000)/0.0261939229006765) + 0.748950468)</f>
        <v>6.855398684771935E-2</v>
      </c>
      <c r="AJ471" s="60">
        <f t="shared" ref="AJ471:AK471" si="538">1.3*AK471</f>
        <v>3.7180000000000004E-3</v>
      </c>
      <c r="AK471" s="60">
        <f t="shared" si="538"/>
        <v>2.8600000000000001E-3</v>
      </c>
      <c r="AL471" s="60">
        <f t="shared" ref="AL471:AL534" si="539">AL470</f>
        <v>2.2000000000000001E-3</v>
      </c>
      <c r="AN471" s="60">
        <f t="shared" ref="AN471:AN534" si="540">AN470</f>
        <v>6.6000000000000003E-2</v>
      </c>
    </row>
    <row r="472" spans="33:40">
      <c r="AG472" s="58">
        <f t="shared" si="535"/>
        <v>2007.0481009999889</v>
      </c>
      <c r="AH472" s="20">
        <f t="shared" si="536"/>
        <v>100.54999999999961</v>
      </c>
      <c r="AI472" s="60">
        <f t="shared" si="537"/>
        <v>6.8915200218454362E-2</v>
      </c>
      <c r="AJ472" s="60">
        <f t="shared" ref="AJ472:AK472" si="541">1.3*AK472</f>
        <v>3.7180000000000004E-3</v>
      </c>
      <c r="AK472" s="60">
        <f t="shared" si="541"/>
        <v>2.8600000000000001E-3</v>
      </c>
      <c r="AL472" s="60">
        <f t="shared" si="539"/>
        <v>2.2000000000000001E-3</v>
      </c>
      <c r="AN472" s="60">
        <f t="shared" si="540"/>
        <v>6.6000000000000003E-2</v>
      </c>
    </row>
    <row r="473" spans="33:40">
      <c r="AG473" s="58">
        <f t="shared" si="535"/>
        <v>2007.0491009999889</v>
      </c>
      <c r="AH473" s="20">
        <f t="shared" si="536"/>
        <v>100.91499999999961</v>
      </c>
      <c r="AI473" s="60">
        <f t="shared" si="537"/>
        <v>6.914166559077943E-2</v>
      </c>
      <c r="AJ473" s="60">
        <f t="shared" ref="AJ473:AK473" si="542">1.3*AK473</f>
        <v>3.7180000000000004E-3</v>
      </c>
      <c r="AK473" s="60">
        <f t="shared" si="542"/>
        <v>2.8600000000000001E-3</v>
      </c>
      <c r="AL473" s="60">
        <f t="shared" si="539"/>
        <v>2.2000000000000001E-3</v>
      </c>
      <c r="AN473" s="60">
        <f t="shared" si="540"/>
        <v>6.6000000000000003E-2</v>
      </c>
    </row>
    <row r="474" spans="33:40">
      <c r="AG474" s="58">
        <f t="shared" si="535"/>
        <v>2007.0501009999889</v>
      </c>
      <c r="AH474" s="20">
        <f t="shared" si="536"/>
        <v>101.2799999999996</v>
      </c>
      <c r="AI474" s="60">
        <f t="shared" si="537"/>
        <v>6.9226112385600114E-2</v>
      </c>
      <c r="AJ474" s="60">
        <f t="shared" ref="AJ474:AK474" si="543">1.3*AK474</f>
        <v>3.7180000000000004E-3</v>
      </c>
      <c r="AK474" s="60">
        <f t="shared" si="543"/>
        <v>2.8600000000000001E-3</v>
      </c>
      <c r="AL474" s="60">
        <f t="shared" si="539"/>
        <v>2.2000000000000001E-3</v>
      </c>
      <c r="AN474" s="60">
        <f t="shared" si="540"/>
        <v>6.6000000000000003E-2</v>
      </c>
    </row>
    <row r="475" spans="33:40">
      <c r="AG475" s="58">
        <f t="shared" si="535"/>
        <v>2007.0511009999889</v>
      </c>
      <c r="AH475" s="20">
        <f t="shared" si="536"/>
        <v>101.6449999999996</v>
      </c>
      <c r="AI475" s="60">
        <f t="shared" si="537"/>
        <v>6.916854983348239E-2</v>
      </c>
      <c r="AJ475" s="60">
        <f t="shared" ref="AJ475:AK475" si="544">1.3*AK475</f>
        <v>3.7180000000000004E-3</v>
      </c>
      <c r="AK475" s="60">
        <f t="shared" si="544"/>
        <v>2.8600000000000001E-3</v>
      </c>
      <c r="AL475" s="60">
        <f t="shared" si="539"/>
        <v>2.2000000000000001E-3</v>
      </c>
      <c r="AN475" s="60">
        <f t="shared" si="540"/>
        <v>6.6000000000000003E-2</v>
      </c>
    </row>
    <row r="476" spans="33:40">
      <c r="AG476" s="58">
        <f t="shared" si="535"/>
        <v>2007.0521009999889</v>
      </c>
      <c r="AH476" s="20">
        <f t="shared" si="536"/>
        <v>102.00999999999959</v>
      </c>
      <c r="AI476" s="60">
        <f t="shared" si="537"/>
        <v>6.8976263055142692E-2</v>
      </c>
      <c r="AJ476" s="60">
        <f t="shared" ref="AJ476:AK476" si="545">1.3*AK476</f>
        <v>3.7180000000000004E-3</v>
      </c>
      <c r="AK476" s="60">
        <f t="shared" si="545"/>
        <v>2.8600000000000001E-3</v>
      </c>
      <c r="AL476" s="60">
        <f t="shared" si="539"/>
        <v>2.2000000000000001E-3</v>
      </c>
      <c r="AN476" s="60">
        <f t="shared" si="540"/>
        <v>6.6000000000000003E-2</v>
      </c>
    </row>
    <row r="477" spans="33:40">
      <c r="AG477" s="58">
        <f t="shared" si="535"/>
        <v>2007.0531009999888</v>
      </c>
      <c r="AH477" s="20">
        <f t="shared" si="536"/>
        <v>102.37499999999959</v>
      </c>
      <c r="AI477" s="60">
        <f t="shared" si="537"/>
        <v>6.8663398385346339E-2</v>
      </c>
      <c r="AJ477" s="60">
        <f t="shared" ref="AJ477:AK477" si="546">1.3*AK477</f>
        <v>3.7180000000000004E-3</v>
      </c>
      <c r="AK477" s="60">
        <f t="shared" si="546"/>
        <v>2.8600000000000001E-3</v>
      </c>
      <c r="AL477" s="60">
        <f t="shared" si="539"/>
        <v>2.2000000000000001E-3</v>
      </c>
      <c r="AN477" s="60">
        <f t="shared" si="540"/>
        <v>6.6000000000000003E-2</v>
      </c>
    </row>
    <row r="478" spans="33:40">
      <c r="AG478" s="58">
        <f t="shared" si="535"/>
        <v>2007.0541009999888</v>
      </c>
      <c r="AH478" s="20">
        <f t="shared" si="536"/>
        <v>102.73999999999958</v>
      </c>
      <c r="AI478" s="60">
        <f t="shared" si="537"/>
        <v>6.8250161650074886E-2</v>
      </c>
      <c r="AJ478" s="60">
        <f t="shared" ref="AJ478:AK478" si="547">1.3*AK478</f>
        <v>3.7180000000000004E-3</v>
      </c>
      <c r="AK478" s="60">
        <f t="shared" si="547"/>
        <v>2.8600000000000001E-3</v>
      </c>
      <c r="AL478" s="60">
        <f t="shared" si="539"/>
        <v>2.2000000000000001E-3</v>
      </c>
      <c r="AN478" s="60">
        <f t="shared" si="540"/>
        <v>6.6000000000000003E-2</v>
      </c>
    </row>
    <row r="479" spans="33:40">
      <c r="AG479" s="58">
        <f t="shared" si="535"/>
        <v>2007.0551009999888</v>
      </c>
      <c r="AH479" s="20">
        <f t="shared" si="536"/>
        <v>103.10499999999958</v>
      </c>
      <c r="AI479" s="60">
        <f t="shared" si="537"/>
        <v>6.7761675232688418E-2</v>
      </c>
      <c r="AJ479" s="60">
        <f t="shared" ref="AJ479:AK479" si="548">1.3*AK479</f>
        <v>3.7180000000000004E-3</v>
      </c>
      <c r="AK479" s="60">
        <f t="shared" si="548"/>
        <v>2.8600000000000001E-3</v>
      </c>
      <c r="AL479" s="60">
        <f t="shared" si="539"/>
        <v>2.2000000000000001E-3</v>
      </c>
      <c r="AN479" s="60">
        <f t="shared" si="540"/>
        <v>6.6000000000000003E-2</v>
      </c>
    </row>
    <row r="480" spans="33:40">
      <c r="AG480" s="58">
        <f t="shared" si="535"/>
        <v>2007.0561009999888</v>
      </c>
      <c r="AH480" s="20">
        <f t="shared" si="536"/>
        <v>103.46999999999957</v>
      </c>
      <c r="AI480" s="60">
        <f t="shared" si="537"/>
        <v>6.7226559266455418E-2</v>
      </c>
      <c r="AJ480" s="60">
        <f t="shared" ref="AJ480:AK480" si="549">1.3*AK480</f>
        <v>3.7180000000000004E-3</v>
      </c>
      <c r="AK480" s="60">
        <f t="shared" si="549"/>
        <v>2.8600000000000001E-3</v>
      </c>
      <c r="AL480" s="60">
        <f t="shared" si="539"/>
        <v>2.2000000000000001E-3</v>
      </c>
      <c r="AN480" s="60">
        <f t="shared" si="540"/>
        <v>6.6000000000000003E-2</v>
      </c>
    </row>
    <row r="481" spans="33:40">
      <c r="AG481" s="58">
        <f t="shared" si="535"/>
        <v>2007.0571009999887</v>
      </c>
      <c r="AH481" s="20">
        <f t="shared" si="536"/>
        <v>103.83499999999957</v>
      </c>
      <c r="AI481" s="60">
        <f t="shared" si="537"/>
        <v>6.6675318051796925E-2</v>
      </c>
      <c r="AJ481" s="60">
        <f t="shared" ref="AJ481:AK481" si="550">1.3*AK481</f>
        <v>3.7180000000000004E-3</v>
      </c>
      <c r="AK481" s="60">
        <f t="shared" si="550"/>
        <v>2.8600000000000001E-3</v>
      </c>
      <c r="AL481" s="60">
        <f t="shared" si="539"/>
        <v>2.2000000000000001E-3</v>
      </c>
      <c r="AN481" s="60">
        <f t="shared" si="540"/>
        <v>6.6000000000000003E-2</v>
      </c>
    </row>
    <row r="482" spans="33:40">
      <c r="AG482" s="58">
        <f t="shared" si="535"/>
        <v>2007.0581009999887</v>
      </c>
      <c r="AH482" s="20">
        <f t="shared" si="536"/>
        <v>104.19999999999956</v>
      </c>
      <c r="AI482" s="60">
        <f t="shared" si="537"/>
        <v>6.6138623914518399E-2</v>
      </c>
      <c r="AJ482" s="60">
        <f t="shared" ref="AJ482:AK482" si="551">1.3*AK482</f>
        <v>3.7180000000000004E-3</v>
      </c>
      <c r="AK482" s="60">
        <f t="shared" si="551"/>
        <v>2.8600000000000001E-3</v>
      </c>
      <c r="AL482" s="60">
        <f t="shared" si="539"/>
        <v>2.2000000000000001E-3</v>
      </c>
      <c r="AN482" s="60">
        <f t="shared" si="540"/>
        <v>6.6000000000000003E-2</v>
      </c>
    </row>
    <row r="483" spans="33:40">
      <c r="AG483" s="58">
        <f t="shared" si="535"/>
        <v>2007.0591009999887</v>
      </c>
      <c r="AH483" s="20">
        <f t="shared" si="536"/>
        <v>104.56499999999956</v>
      </c>
      <c r="AI483" s="60">
        <f t="shared" si="537"/>
        <v>6.5645596559876979E-2</v>
      </c>
      <c r="AJ483" s="60">
        <f t="shared" ref="AJ483:AK483" si="552">1.3*AK483</f>
        <v>3.7180000000000004E-3</v>
      </c>
      <c r="AK483" s="60">
        <f t="shared" si="552"/>
        <v>2.8600000000000001E-3</v>
      </c>
      <c r="AL483" s="60">
        <f t="shared" si="539"/>
        <v>2.2000000000000001E-3</v>
      </c>
      <c r="AN483" s="60">
        <f t="shared" si="540"/>
        <v>6.6000000000000003E-2</v>
      </c>
    </row>
    <row r="484" spans="33:40">
      <c r="AG484" s="58">
        <f t="shared" si="535"/>
        <v>2007.0601009999887</v>
      </c>
      <c r="AH484" s="20">
        <f t="shared" si="536"/>
        <v>104.92999999999955</v>
      </c>
      <c r="AI484" s="60">
        <f t="shared" si="537"/>
        <v>6.5222176202334517E-2</v>
      </c>
      <c r="AJ484" s="60">
        <f t="shared" ref="AJ484:AK484" si="553">1.3*AK484</f>
        <v>3.7180000000000004E-3</v>
      </c>
      <c r="AK484" s="60">
        <f t="shared" si="553"/>
        <v>2.8600000000000001E-3</v>
      </c>
      <c r="AL484" s="60">
        <f t="shared" si="539"/>
        <v>2.2000000000000001E-3</v>
      </c>
      <c r="AN484" s="60">
        <f t="shared" si="540"/>
        <v>6.6000000000000003E-2</v>
      </c>
    </row>
    <row r="485" spans="33:40">
      <c r="AG485" s="58">
        <f t="shared" si="535"/>
        <v>2007.0611009999886</v>
      </c>
      <c r="AH485" s="20">
        <f t="shared" si="536"/>
        <v>105.29499999999955</v>
      </c>
      <c r="AI485" s="60">
        <f t="shared" si="537"/>
        <v>6.488968334965349E-2</v>
      </c>
      <c r="AJ485" s="60">
        <f t="shared" ref="AJ485:AK485" si="554">1.3*AK485</f>
        <v>3.7180000000000004E-3</v>
      </c>
      <c r="AK485" s="60">
        <f t="shared" si="554"/>
        <v>2.8600000000000001E-3</v>
      </c>
      <c r="AL485" s="60">
        <f t="shared" si="539"/>
        <v>2.2000000000000001E-3</v>
      </c>
      <c r="AN485" s="60">
        <f t="shared" si="540"/>
        <v>6.6000000000000003E-2</v>
      </c>
    </row>
    <row r="486" spans="33:40">
      <c r="AG486" s="58">
        <f t="shared" si="535"/>
        <v>2007.0621009999886</v>
      </c>
      <c r="AH486" s="20">
        <f t="shared" si="536"/>
        <v>105.65999999999954</v>
      </c>
      <c r="AI486" s="60">
        <f t="shared" si="537"/>
        <v>6.4663647402118149E-2</v>
      </c>
      <c r="AJ486" s="60">
        <f t="shared" ref="AJ486:AK486" si="555">1.3*AK486</f>
        <v>3.7180000000000004E-3</v>
      </c>
      <c r="AK486" s="60">
        <f t="shared" si="555"/>
        <v>2.8600000000000001E-3</v>
      </c>
      <c r="AL486" s="60">
        <f t="shared" si="539"/>
        <v>2.2000000000000001E-3</v>
      </c>
      <c r="AN486" s="60">
        <f t="shared" si="540"/>
        <v>6.6000000000000003E-2</v>
      </c>
    </row>
    <row r="487" spans="33:40">
      <c r="AG487" s="58">
        <f t="shared" si="535"/>
        <v>2007.0631009999886</v>
      </c>
      <c r="AH487" s="20">
        <f t="shared" si="536"/>
        <v>106.02499999999954</v>
      </c>
      <c r="AI487" s="60">
        <f t="shared" si="537"/>
        <v>6.4552970806944249E-2</v>
      </c>
      <c r="AJ487" s="60">
        <f t="shared" ref="AJ487:AK487" si="556">1.3*AK487</f>
        <v>3.7180000000000004E-3</v>
      </c>
      <c r="AK487" s="60">
        <f t="shared" si="556"/>
        <v>2.8600000000000001E-3</v>
      </c>
      <c r="AL487" s="60">
        <f t="shared" si="539"/>
        <v>2.2000000000000001E-3</v>
      </c>
      <c r="AN487" s="60">
        <f t="shared" si="540"/>
        <v>6.6000000000000003E-2</v>
      </c>
    </row>
    <row r="488" spans="33:40">
      <c r="AG488" s="58">
        <f t="shared" si="535"/>
        <v>2007.0641009999886</v>
      </c>
      <c r="AH488" s="20">
        <f t="shared" si="536"/>
        <v>106.38999999999953</v>
      </c>
      <c r="AI488" s="60">
        <f t="shared" si="537"/>
        <v>6.4559476267707597E-2</v>
      </c>
      <c r="AJ488" s="60">
        <f t="shared" ref="AJ488:AK488" si="557">1.3*AK488</f>
        <v>3.7180000000000004E-3</v>
      </c>
      <c r="AK488" s="60">
        <f t="shared" si="557"/>
        <v>2.8600000000000001E-3</v>
      </c>
      <c r="AL488" s="60">
        <f t="shared" si="539"/>
        <v>2.2000000000000001E-3</v>
      </c>
      <c r="AN488" s="60">
        <f t="shared" si="540"/>
        <v>6.6000000000000003E-2</v>
      </c>
    </row>
    <row r="489" spans="33:40">
      <c r="AG489" s="58">
        <f t="shared" si="535"/>
        <v>2007.0651009999885</v>
      </c>
      <c r="AH489" s="20">
        <f t="shared" si="536"/>
        <v>106.75499999999953</v>
      </c>
      <c r="AI489" s="60">
        <f t="shared" si="537"/>
        <v>6.4677862550703624E-2</v>
      </c>
      <c r="AJ489" s="60">
        <f t="shared" ref="AJ489:AK489" si="558">1.3*AK489</f>
        <v>3.7180000000000004E-3</v>
      </c>
      <c r="AK489" s="60">
        <f t="shared" si="558"/>
        <v>2.8600000000000001E-3</v>
      </c>
      <c r="AL489" s="60">
        <f t="shared" si="539"/>
        <v>2.2000000000000001E-3</v>
      </c>
      <c r="AN489" s="60">
        <f t="shared" si="540"/>
        <v>6.6000000000000003E-2</v>
      </c>
    </row>
    <row r="490" spans="33:40">
      <c r="AG490" s="58">
        <f t="shared" si="535"/>
        <v>2007.0661009999885</v>
      </c>
      <c r="AH490" s="20">
        <f t="shared" si="536"/>
        <v>107.11999999999952</v>
      </c>
      <c r="AI490" s="60">
        <f t="shared" si="537"/>
        <v>6.4896071012112672E-2</v>
      </c>
      <c r="AJ490" s="60">
        <f t="shared" ref="AJ490:AK490" si="559">1.3*AK490</f>
        <v>3.7180000000000004E-3</v>
      </c>
      <c r="AK490" s="60">
        <f t="shared" si="559"/>
        <v>2.8600000000000001E-3</v>
      </c>
      <c r="AL490" s="60">
        <f t="shared" si="539"/>
        <v>2.2000000000000001E-3</v>
      </c>
      <c r="AN490" s="60">
        <f t="shared" si="540"/>
        <v>6.6000000000000003E-2</v>
      </c>
    </row>
    <row r="491" spans="33:40">
      <c r="AG491" s="58">
        <f t="shared" si="535"/>
        <v>2007.0671009999885</v>
      </c>
      <c r="AH491" s="20">
        <f t="shared" si="536"/>
        <v>107.48499999999952</v>
      </c>
      <c r="AI491" s="60">
        <f t="shared" si="537"/>
        <v>6.5196041432806051E-2</v>
      </c>
      <c r="AJ491" s="60">
        <f t="shared" ref="AJ491:AK491" si="560">1.3*AK491</f>
        <v>3.7180000000000004E-3</v>
      </c>
      <c r="AK491" s="60">
        <f t="shared" si="560"/>
        <v>2.8600000000000001E-3</v>
      </c>
      <c r="AL491" s="60">
        <f t="shared" si="539"/>
        <v>2.2000000000000001E-3</v>
      </c>
      <c r="AN491" s="60">
        <f t="shared" si="540"/>
        <v>6.6000000000000003E-2</v>
      </c>
    </row>
    <row r="492" spans="33:40">
      <c r="AG492" s="58">
        <f t="shared" si="535"/>
        <v>2007.0681009999885</v>
      </c>
      <c r="AH492" s="20">
        <f t="shared" si="536"/>
        <v>107.84999999999951</v>
      </c>
      <c r="AI492" s="60">
        <f t="shared" si="537"/>
        <v>6.5554813439505144E-2</v>
      </c>
      <c r="AJ492" s="60">
        <f t="shared" ref="AJ492:AK492" si="561">1.3*AK492</f>
        <v>3.7180000000000004E-3</v>
      </c>
      <c r="AK492" s="60">
        <f t="shared" si="561"/>
        <v>2.8600000000000001E-3</v>
      </c>
      <c r="AL492" s="60">
        <f t="shared" si="539"/>
        <v>2.2000000000000001E-3</v>
      </c>
      <c r="AN492" s="60">
        <f t="shared" si="540"/>
        <v>6.6000000000000003E-2</v>
      </c>
    </row>
    <row r="493" spans="33:40">
      <c r="AG493" s="58">
        <f t="shared" si="535"/>
        <v>2007.0691009999884</v>
      </c>
      <c r="AH493" s="20">
        <f t="shared" si="536"/>
        <v>108.21499999999951</v>
      </c>
      <c r="AI493" s="60">
        <f t="shared" si="537"/>
        <v>6.5945909989316473E-2</v>
      </c>
      <c r="AJ493" s="60">
        <f t="shared" ref="AJ493:AK493" si="562">1.3*AK493</f>
        <v>3.7180000000000004E-3</v>
      </c>
      <c r="AK493" s="60">
        <f t="shared" si="562"/>
        <v>2.8600000000000001E-3</v>
      </c>
      <c r="AL493" s="60">
        <f t="shared" si="539"/>
        <v>2.2000000000000001E-3</v>
      </c>
      <c r="AN493" s="60">
        <f t="shared" si="540"/>
        <v>6.6000000000000003E-2</v>
      </c>
    </row>
    <row r="494" spans="33:40">
      <c r="AG494" s="58">
        <f t="shared" si="535"/>
        <v>2007.0701009999884</v>
      </c>
      <c r="AH494" s="20">
        <f t="shared" si="536"/>
        <v>108.5799999999995</v>
      </c>
      <c r="AI494" s="60">
        <f t="shared" si="537"/>
        <v>6.6340923233424026E-2</v>
      </c>
      <c r="AJ494" s="60">
        <f t="shared" ref="AJ494:AK494" si="563">1.3*AK494</f>
        <v>3.7180000000000004E-3</v>
      </c>
      <c r="AK494" s="60">
        <f t="shared" si="563"/>
        <v>2.8600000000000001E-3</v>
      </c>
      <c r="AL494" s="60">
        <f t="shared" si="539"/>
        <v>2.2000000000000001E-3</v>
      </c>
      <c r="AN494" s="60">
        <f t="shared" si="540"/>
        <v>6.6000000000000003E-2</v>
      </c>
    </row>
    <row r="495" spans="33:40">
      <c r="AG495" s="58">
        <f t="shared" si="535"/>
        <v>2007.0711009999884</v>
      </c>
      <c r="AH495" s="20">
        <f t="shared" si="536"/>
        <v>108.9449999999995</v>
      </c>
      <c r="AI495" s="60">
        <f t="shared" si="537"/>
        <v>6.6711211480402169E-2</v>
      </c>
      <c r="AJ495" s="60">
        <f t="shared" ref="AJ495:AK495" si="564">1.3*AK495</f>
        <v>3.7180000000000004E-3</v>
      </c>
      <c r="AK495" s="60">
        <f t="shared" si="564"/>
        <v>2.8600000000000001E-3</v>
      </c>
      <c r="AL495" s="60">
        <f t="shared" si="539"/>
        <v>2.2000000000000001E-3</v>
      </c>
      <c r="AN495" s="60">
        <f t="shared" si="540"/>
        <v>6.6000000000000003E-2</v>
      </c>
    </row>
    <row r="496" spans="33:40">
      <c r="AG496" s="58">
        <f t="shared" si="535"/>
        <v>2007.0721009999884</v>
      </c>
      <c r="AH496" s="20">
        <f t="shared" si="536"/>
        <v>109.30999999999949</v>
      </c>
      <c r="AI496" s="60">
        <f t="shared" si="537"/>
        <v>6.7029609614250127E-2</v>
      </c>
      <c r="AJ496" s="60">
        <f t="shared" ref="AJ496:AK496" si="565">1.3*AK496</f>
        <v>3.7180000000000004E-3</v>
      </c>
      <c r="AK496" s="60">
        <f t="shared" si="565"/>
        <v>2.8600000000000001E-3</v>
      </c>
      <c r="AL496" s="60">
        <f t="shared" si="539"/>
        <v>2.2000000000000001E-3</v>
      </c>
      <c r="AN496" s="60">
        <f t="shared" si="540"/>
        <v>6.6000000000000003E-2</v>
      </c>
    </row>
    <row r="497" spans="33:40">
      <c r="AG497" s="58">
        <f t="shared" si="535"/>
        <v>2007.0731009999884</v>
      </c>
      <c r="AH497" s="20">
        <f t="shared" si="536"/>
        <v>109.67499999999949</v>
      </c>
      <c r="AI497" s="60">
        <f t="shared" si="537"/>
        <v>6.7272054551392263E-2</v>
      </c>
      <c r="AJ497" s="60">
        <f t="shared" ref="AJ497:AK497" si="566">1.3*AK497</f>
        <v>3.7180000000000004E-3</v>
      </c>
      <c r="AK497" s="60">
        <f t="shared" si="566"/>
        <v>2.8600000000000001E-3</v>
      </c>
      <c r="AL497" s="60">
        <f t="shared" si="539"/>
        <v>2.2000000000000001E-3</v>
      </c>
      <c r="AN497" s="60">
        <f t="shared" si="540"/>
        <v>6.6000000000000003E-2</v>
      </c>
    </row>
    <row r="498" spans="33:40">
      <c r="AG498" s="58">
        <f t="shared" si="535"/>
        <v>2007.0741009999883</v>
      </c>
      <c r="AH498" s="20">
        <f t="shared" si="536"/>
        <v>110.03999999999948</v>
      </c>
      <c r="AI498" s="60">
        <f t="shared" si="537"/>
        <v>6.7419032188624217E-2</v>
      </c>
      <c r="AJ498" s="60">
        <f t="shared" ref="AJ498:AK498" si="567">1.3*AK498</f>
        <v>3.7180000000000004E-3</v>
      </c>
      <c r="AK498" s="60">
        <f t="shared" si="567"/>
        <v>2.8600000000000001E-3</v>
      </c>
      <c r="AL498" s="60">
        <f t="shared" si="539"/>
        <v>2.2000000000000001E-3</v>
      </c>
      <c r="AN498" s="60">
        <f t="shared" si="540"/>
        <v>6.6000000000000003E-2</v>
      </c>
    </row>
    <row r="499" spans="33:40">
      <c r="AG499" s="58">
        <f t="shared" si="535"/>
        <v>2007.0751009999883</v>
      </c>
      <c r="AH499" s="20">
        <f t="shared" si="536"/>
        <v>110.40499999999948</v>
      </c>
      <c r="AI499" s="60">
        <f t="shared" si="537"/>
        <v>6.7456762521631256E-2</v>
      </c>
      <c r="AJ499" s="60">
        <f t="shared" ref="AJ499:AK499" si="568">1.3*AK499</f>
        <v>3.7180000000000004E-3</v>
      </c>
      <c r="AK499" s="60">
        <f t="shared" si="568"/>
        <v>2.8600000000000001E-3</v>
      </c>
      <c r="AL499" s="60">
        <f t="shared" si="539"/>
        <v>2.2000000000000001E-3</v>
      </c>
      <c r="AN499" s="60">
        <f t="shared" si="540"/>
        <v>6.6000000000000003E-2</v>
      </c>
    </row>
    <row r="500" spans="33:40">
      <c r="AG500" s="58">
        <f t="shared" si="535"/>
        <v>2007.0761009999883</v>
      </c>
      <c r="AH500" s="20">
        <f t="shared" si="536"/>
        <v>110.76999999999947</v>
      </c>
      <c r="AI500" s="60">
        <f t="shared" si="537"/>
        <v>6.7378054615473942E-2</v>
      </c>
      <c r="AJ500" s="60">
        <f t="shared" ref="AJ500:AK500" si="569">1.3*AK500</f>
        <v>3.7180000000000004E-3</v>
      </c>
      <c r="AK500" s="60">
        <f t="shared" si="569"/>
        <v>2.8600000000000001E-3</v>
      </c>
      <c r="AL500" s="60">
        <f t="shared" si="539"/>
        <v>2.2000000000000001E-3</v>
      </c>
      <c r="AN500" s="60">
        <f t="shared" si="540"/>
        <v>6.6000000000000003E-2</v>
      </c>
    </row>
    <row r="501" spans="33:40">
      <c r="AG501" s="58">
        <f t="shared" si="535"/>
        <v>2007.0771009999883</v>
      </c>
      <c r="AH501" s="20">
        <f t="shared" si="536"/>
        <v>111.13499999999947</v>
      </c>
      <c r="AI501" s="60">
        <f t="shared" si="537"/>
        <v>6.7182782025303825E-2</v>
      </c>
      <c r="AJ501" s="60">
        <f t="shared" ref="AJ501:AK501" si="570">1.3*AK501</f>
        <v>3.7180000000000004E-3</v>
      </c>
      <c r="AK501" s="60">
        <f t="shared" si="570"/>
        <v>2.8600000000000001E-3</v>
      </c>
      <c r="AL501" s="60">
        <f t="shared" si="539"/>
        <v>2.2000000000000001E-3</v>
      </c>
      <c r="AN501" s="60">
        <f t="shared" si="540"/>
        <v>6.6000000000000003E-2</v>
      </c>
    </row>
    <row r="502" spans="33:40">
      <c r="AG502" s="58">
        <f t="shared" si="535"/>
        <v>2007.0781009999882</v>
      </c>
      <c r="AH502" s="20">
        <f t="shared" si="536"/>
        <v>111.49999999999946</v>
      </c>
      <c r="AI502" s="60">
        <f t="shared" si="537"/>
        <v>6.6877951014163342E-2</v>
      </c>
      <c r="AJ502" s="60">
        <f t="shared" ref="AJ502:AK502" si="571">1.3*AK502</f>
        <v>3.7180000000000004E-3</v>
      </c>
      <c r="AK502" s="60">
        <f t="shared" si="571"/>
        <v>2.8600000000000001E-3</v>
      </c>
      <c r="AL502" s="60">
        <f t="shared" si="539"/>
        <v>2.2000000000000001E-3</v>
      </c>
      <c r="AN502" s="60">
        <f t="shared" si="540"/>
        <v>6.6000000000000003E-2</v>
      </c>
    </row>
    <row r="503" spans="33:40">
      <c r="AG503" s="58">
        <f t="shared" si="535"/>
        <v>2007.0791009999882</v>
      </c>
      <c r="AH503" s="20">
        <f t="shared" si="536"/>
        <v>111.86499999999945</v>
      </c>
      <c r="AI503" s="60">
        <f t="shared" si="537"/>
        <v>6.6477357249596192E-2</v>
      </c>
      <c r="AJ503" s="60">
        <f t="shared" ref="AJ503:AK503" si="572">1.3*AK503</f>
        <v>3.7180000000000004E-3</v>
      </c>
      <c r="AK503" s="60">
        <f t="shared" si="572"/>
        <v>2.8600000000000001E-3</v>
      </c>
      <c r="AL503" s="60">
        <f t="shared" si="539"/>
        <v>2.2000000000000001E-3</v>
      </c>
      <c r="AN503" s="60">
        <f t="shared" si="540"/>
        <v>6.6000000000000003E-2</v>
      </c>
    </row>
    <row r="504" spans="33:40">
      <c r="AG504" s="58">
        <f t="shared" si="535"/>
        <v>2007.0801009999882</v>
      </c>
      <c r="AH504" s="20">
        <f t="shared" si="536"/>
        <v>112.22999999999945</v>
      </c>
      <c r="AI504" s="60">
        <f t="shared" si="537"/>
        <v>6.6000850245571285E-2</v>
      </c>
      <c r="AJ504" s="60">
        <f t="shared" ref="AJ504:AK504" si="573">1.3*AK504</f>
        <v>3.7180000000000004E-3</v>
      </c>
      <c r="AK504" s="60">
        <f t="shared" si="573"/>
        <v>2.8600000000000001E-3</v>
      </c>
      <c r="AL504" s="60">
        <f t="shared" si="539"/>
        <v>2.2000000000000001E-3</v>
      </c>
      <c r="AN504" s="60">
        <f t="shared" si="540"/>
        <v>6.6000000000000003E-2</v>
      </c>
    </row>
    <row r="505" spans="33:40">
      <c r="AG505" s="58">
        <f t="shared" si="535"/>
        <v>2007.0811009999882</v>
      </c>
      <c r="AH505" s="20">
        <f t="shared" si="536"/>
        <v>112.59499999999944</v>
      </c>
      <c r="AI505" s="60">
        <f t="shared" si="537"/>
        <v>6.547324730028925E-2</v>
      </c>
      <c r="AJ505" s="60">
        <f t="shared" ref="AJ505:AK505" si="574">1.3*AK505</f>
        <v>3.7180000000000004E-3</v>
      </c>
      <c r="AK505" s="60">
        <f t="shared" si="574"/>
        <v>2.8600000000000001E-3</v>
      </c>
      <c r="AL505" s="60">
        <f t="shared" si="539"/>
        <v>2.2000000000000001E-3</v>
      </c>
      <c r="AN505" s="60">
        <f t="shared" si="540"/>
        <v>6.6000000000000003E-2</v>
      </c>
    </row>
    <row r="506" spans="33:40">
      <c r="AG506" s="58">
        <f t="shared" si="535"/>
        <v>2007.0821009999881</v>
      </c>
      <c r="AH506" s="20">
        <f t="shared" si="536"/>
        <v>112.95999999999944</v>
      </c>
      <c r="AI506" s="60">
        <f t="shared" si="537"/>
        <v>6.4922958776096204E-2</v>
      </c>
      <c r="AJ506" s="60">
        <f t="shared" ref="AJ506:AK506" si="575">1.3*AK506</f>
        <v>3.7180000000000004E-3</v>
      </c>
      <c r="AK506" s="60">
        <f t="shared" si="575"/>
        <v>2.8600000000000001E-3</v>
      </c>
      <c r="AL506" s="60">
        <f t="shared" si="539"/>
        <v>2.2000000000000001E-3</v>
      </c>
      <c r="AN506" s="60">
        <f t="shared" si="540"/>
        <v>6.6000000000000003E-2</v>
      </c>
    </row>
    <row r="507" spans="33:40">
      <c r="AG507" s="58">
        <f t="shared" si="535"/>
        <v>2007.0831009999881</v>
      </c>
      <c r="AH507" s="20">
        <f t="shared" si="536"/>
        <v>113.32499999999943</v>
      </c>
      <c r="AI507" s="60">
        <f t="shared" si="537"/>
        <v>6.4380403124085661E-2</v>
      </c>
      <c r="AJ507" s="60">
        <f t="shared" ref="AJ507:AK507" si="576">1.3*AK507</f>
        <v>3.7180000000000004E-3</v>
      </c>
      <c r="AK507" s="60">
        <f t="shared" si="576"/>
        <v>2.8600000000000001E-3</v>
      </c>
      <c r="AL507" s="60">
        <f t="shared" si="539"/>
        <v>2.2000000000000001E-3</v>
      </c>
      <c r="AN507" s="60">
        <f t="shared" si="540"/>
        <v>6.6000000000000003E-2</v>
      </c>
    </row>
    <row r="508" spans="33:40">
      <c r="AG508" s="58">
        <f t="shared" si="535"/>
        <v>2007.0841009999881</v>
      </c>
      <c r="AH508" s="20">
        <f t="shared" si="536"/>
        <v>113.68999999999943</v>
      </c>
      <c r="AI508" s="60">
        <f t="shared" si="537"/>
        <v>6.3876302124837872E-2</v>
      </c>
      <c r="AJ508" s="60">
        <f t="shared" ref="AJ508:AK508" si="577">1.3*AK508</f>
        <v>3.7180000000000004E-3</v>
      </c>
      <c r="AK508" s="60">
        <f t="shared" si="577"/>
        <v>2.8600000000000001E-3</v>
      </c>
      <c r="AL508" s="60">
        <f t="shared" si="539"/>
        <v>2.2000000000000001E-3</v>
      </c>
      <c r="AN508" s="60">
        <f t="shared" si="540"/>
        <v>6.6000000000000003E-2</v>
      </c>
    </row>
    <row r="509" spans="33:40">
      <c r="AG509" s="58">
        <f t="shared" si="535"/>
        <v>2007.0851009999881</v>
      </c>
      <c r="AH509" s="20">
        <f t="shared" si="536"/>
        <v>114.05499999999942</v>
      </c>
      <c r="AI509" s="60">
        <f t="shared" si="537"/>
        <v>6.343995370674449E-2</v>
      </c>
      <c r="AJ509" s="60">
        <f t="shared" ref="AJ509:AK509" si="578">1.3*AK509</f>
        <v>3.7180000000000004E-3</v>
      </c>
      <c r="AK509" s="60">
        <f t="shared" si="578"/>
        <v>2.8600000000000001E-3</v>
      </c>
      <c r="AL509" s="60">
        <f t="shared" si="539"/>
        <v>2.2000000000000001E-3</v>
      </c>
      <c r="AN509" s="60">
        <f t="shared" si="540"/>
        <v>6.6000000000000003E-2</v>
      </c>
    </row>
    <row r="510" spans="33:40">
      <c r="AG510" s="58">
        <f t="shared" si="535"/>
        <v>2007.086100999988</v>
      </c>
      <c r="AH510" s="20">
        <f t="shared" si="536"/>
        <v>114.41999999999942</v>
      </c>
      <c r="AI510" s="60">
        <f t="shared" si="537"/>
        <v>6.3097581019849941E-2</v>
      </c>
      <c r="AJ510" s="60">
        <f t="shared" ref="AJ510:AK510" si="579">1.3*AK510</f>
        <v>3.7180000000000004E-3</v>
      </c>
      <c r="AK510" s="60">
        <f t="shared" si="579"/>
        <v>2.8600000000000001E-3</v>
      </c>
      <c r="AL510" s="60">
        <f t="shared" si="539"/>
        <v>2.2000000000000001E-3</v>
      </c>
      <c r="AN510" s="60">
        <f t="shared" si="540"/>
        <v>6.6000000000000003E-2</v>
      </c>
    </row>
    <row r="511" spans="33:40">
      <c r="AG511" s="58">
        <f t="shared" si="535"/>
        <v>2007.087100999988</v>
      </c>
      <c r="AH511" s="20">
        <f t="shared" si="536"/>
        <v>114.78499999999941</v>
      </c>
      <c r="AI511" s="60">
        <f t="shared" si="537"/>
        <v>6.2870852110442715E-2</v>
      </c>
      <c r="AJ511" s="60">
        <f t="shared" ref="AJ511:AK511" si="580">1.3*AK511</f>
        <v>3.7180000000000004E-3</v>
      </c>
      <c r="AK511" s="60">
        <f t="shared" si="580"/>
        <v>2.8600000000000001E-3</v>
      </c>
      <c r="AL511" s="60">
        <f t="shared" si="539"/>
        <v>2.2000000000000001E-3</v>
      </c>
      <c r="AN511" s="60">
        <f t="shared" si="540"/>
        <v>6.6000000000000003E-2</v>
      </c>
    </row>
    <row r="512" spans="33:40">
      <c r="AG512" s="58">
        <f t="shared" si="535"/>
        <v>2007.088100999988</v>
      </c>
      <c r="AH512" s="20">
        <f t="shared" si="536"/>
        <v>115.14999999999941</v>
      </c>
      <c r="AI512" s="60">
        <f t="shared" si="537"/>
        <v>6.2775654807702364E-2</v>
      </c>
      <c r="AJ512" s="60">
        <f t="shared" ref="AJ512:AK512" si="581">1.3*AK512</f>
        <v>3.7180000000000004E-3</v>
      </c>
      <c r="AK512" s="60">
        <f t="shared" si="581"/>
        <v>2.8600000000000001E-3</v>
      </c>
      <c r="AL512" s="60">
        <f t="shared" si="539"/>
        <v>2.2000000000000001E-3</v>
      </c>
      <c r="AN512" s="60">
        <f t="shared" si="540"/>
        <v>6.6000000000000003E-2</v>
      </c>
    </row>
    <row r="513" spans="33:40">
      <c r="AG513" s="58">
        <f t="shared" si="535"/>
        <v>2007.089100999988</v>
      </c>
      <c r="AH513" s="20">
        <f t="shared" si="536"/>
        <v>115.5149999999994</v>
      </c>
      <c r="AI513" s="60">
        <f t="shared" si="537"/>
        <v>6.2821196855643732E-2</v>
      </c>
      <c r="AJ513" s="60">
        <f t="shared" ref="AJ513:AK513" si="582">1.3*AK513</f>
        <v>3.7180000000000004E-3</v>
      </c>
      <c r="AK513" s="60">
        <f t="shared" si="582"/>
        <v>2.8600000000000001E-3</v>
      </c>
      <c r="AL513" s="60">
        <f t="shared" si="539"/>
        <v>2.2000000000000001E-3</v>
      </c>
      <c r="AN513" s="60">
        <f t="shared" si="540"/>
        <v>6.6000000000000003E-2</v>
      </c>
    </row>
    <row r="514" spans="33:40">
      <c r="AG514" s="58">
        <f t="shared" si="535"/>
        <v>2007.090100999988</v>
      </c>
      <c r="AH514" s="20">
        <f t="shared" si="536"/>
        <v>115.8799999999994</v>
      </c>
      <c r="AI514" s="60">
        <f t="shared" si="537"/>
        <v>6.3009482736037126E-2</v>
      </c>
      <c r="AJ514" s="60">
        <f t="shared" ref="AJ514:AK514" si="583">1.3*AK514</f>
        <v>3.7180000000000004E-3</v>
      </c>
      <c r="AK514" s="60">
        <f t="shared" si="583"/>
        <v>2.8600000000000001E-3</v>
      </c>
      <c r="AL514" s="60">
        <f t="shared" si="539"/>
        <v>2.2000000000000001E-3</v>
      </c>
      <c r="AN514" s="60">
        <f t="shared" si="540"/>
        <v>6.6000000000000003E-2</v>
      </c>
    </row>
    <row r="515" spans="33:40">
      <c r="AG515" s="58">
        <f t="shared" si="535"/>
        <v>2007.0911009999879</v>
      </c>
      <c r="AH515" s="20">
        <f t="shared" si="536"/>
        <v>116.24499999999939</v>
      </c>
      <c r="AI515" s="60">
        <f t="shared" si="537"/>
        <v>6.3335197095000448E-2</v>
      </c>
      <c r="AJ515" s="60">
        <f t="shared" ref="AJ515:AK515" si="584">1.3*AK515</f>
        <v>3.7180000000000004E-3</v>
      </c>
      <c r="AK515" s="60">
        <f t="shared" si="584"/>
        <v>2.8600000000000001E-3</v>
      </c>
      <c r="AL515" s="60">
        <f t="shared" si="539"/>
        <v>2.2000000000000001E-3</v>
      </c>
      <c r="AN515" s="60">
        <f t="shared" si="540"/>
        <v>6.6000000000000003E-2</v>
      </c>
    </row>
    <row r="516" spans="33:40">
      <c r="AG516" s="58">
        <f t="shared" si="535"/>
        <v>2007.0921009999879</v>
      </c>
      <c r="AH516" s="20">
        <f t="shared" si="536"/>
        <v>116.60999999999939</v>
      </c>
      <c r="AI516" s="60">
        <f t="shared" si="537"/>
        <v>6.3786001440407525E-2</v>
      </c>
      <c r="AJ516" s="60">
        <f t="shared" ref="AJ516:AK516" si="585">1.3*AK516</f>
        <v>3.7180000000000004E-3</v>
      </c>
      <c r="AK516" s="60">
        <f t="shared" si="585"/>
        <v>2.8600000000000001E-3</v>
      </c>
      <c r="AL516" s="60">
        <f t="shared" si="539"/>
        <v>2.2000000000000001E-3</v>
      </c>
      <c r="AN516" s="60">
        <f t="shared" si="540"/>
        <v>6.6000000000000003E-2</v>
      </c>
    </row>
    <row r="517" spans="33:40">
      <c r="AG517" s="58">
        <f t="shared" si="535"/>
        <v>2007.0931009999879</v>
      </c>
      <c r="AH517" s="20">
        <f t="shared" si="536"/>
        <v>116.97499999999938</v>
      </c>
      <c r="AI517" s="60">
        <f t="shared" si="537"/>
        <v>6.4343227149968207E-2</v>
      </c>
      <c r="AJ517" s="60">
        <f t="shared" ref="AJ517:AK517" si="586">1.3*AK517</f>
        <v>3.7180000000000004E-3</v>
      </c>
      <c r="AK517" s="60">
        <f t="shared" si="586"/>
        <v>2.8600000000000001E-3</v>
      </c>
      <c r="AL517" s="60">
        <f t="shared" si="539"/>
        <v>2.2000000000000001E-3</v>
      </c>
      <c r="AN517" s="60">
        <f t="shared" si="540"/>
        <v>6.6000000000000003E-2</v>
      </c>
    </row>
    <row r="518" spans="33:40">
      <c r="AG518" s="58">
        <f t="shared" si="535"/>
        <v>2007.0941009999879</v>
      </c>
      <c r="AH518" s="20">
        <f t="shared" si="536"/>
        <v>117.33999999999938</v>
      </c>
      <c r="AI518" s="60">
        <f t="shared" si="537"/>
        <v>6.4982925173590278E-2</v>
      </c>
      <c r="AJ518" s="60">
        <f t="shared" ref="AJ518:AK518" si="587">1.3*AK518</f>
        <v>3.7180000000000004E-3</v>
      </c>
      <c r="AK518" s="60">
        <f t="shared" si="587"/>
        <v>2.8600000000000001E-3</v>
      </c>
      <c r="AL518" s="60">
        <f t="shared" si="539"/>
        <v>2.2000000000000001E-3</v>
      </c>
      <c r="AN518" s="60">
        <f t="shared" si="540"/>
        <v>6.6000000000000003E-2</v>
      </c>
    </row>
    <row r="519" spans="33:40">
      <c r="AG519" s="58">
        <f t="shared" si="535"/>
        <v>2007.0951009999878</v>
      </c>
      <c r="AH519" s="20">
        <f t="shared" si="536"/>
        <v>117.70499999999937</v>
      </c>
      <c r="AI519" s="60">
        <f t="shared" si="537"/>
        <v>6.5677212425513998E-2</v>
      </c>
      <c r="AJ519" s="60">
        <f t="shared" ref="AJ519:AK519" si="588">1.3*AK519</f>
        <v>3.7180000000000004E-3</v>
      </c>
      <c r="AK519" s="60">
        <f t="shared" si="588"/>
        <v>2.8600000000000001E-3</v>
      </c>
      <c r="AL519" s="60">
        <f t="shared" si="539"/>
        <v>2.2000000000000001E-3</v>
      </c>
      <c r="AN519" s="60">
        <f t="shared" si="540"/>
        <v>6.6000000000000003E-2</v>
      </c>
    </row>
    <row r="520" spans="33:40">
      <c r="AG520" s="58">
        <f t="shared" si="535"/>
        <v>2007.0961009999878</v>
      </c>
      <c r="AH520" s="20">
        <f t="shared" si="536"/>
        <v>118.06999999999937</v>
      </c>
      <c r="AI520" s="60">
        <f t="shared" si="537"/>
        <v>6.6395837908959698E-2</v>
      </c>
      <c r="AJ520" s="60">
        <f t="shared" ref="AJ520:AK520" si="589">1.3*AK520</f>
        <v>3.7180000000000004E-3</v>
      </c>
      <c r="AK520" s="60">
        <f t="shared" si="589"/>
        <v>2.8600000000000001E-3</v>
      </c>
      <c r="AL520" s="60">
        <f t="shared" si="539"/>
        <v>2.2000000000000001E-3</v>
      </c>
      <c r="AN520" s="60">
        <f t="shared" si="540"/>
        <v>6.6000000000000003E-2</v>
      </c>
    </row>
    <row r="521" spans="33:40">
      <c r="AG521" s="58">
        <f t="shared" si="535"/>
        <v>2007.0971009999878</v>
      </c>
      <c r="AH521" s="20">
        <f t="shared" si="536"/>
        <v>118.43499999999936</v>
      </c>
      <c r="AI521" s="60">
        <f t="shared" si="537"/>
        <v>6.7107879069272444E-2</v>
      </c>
      <c r="AJ521" s="60">
        <f t="shared" ref="AJ521:AK521" si="590">1.3*AK521</f>
        <v>3.7180000000000004E-3</v>
      </c>
      <c r="AK521" s="60">
        <f t="shared" si="590"/>
        <v>2.8600000000000001E-3</v>
      </c>
      <c r="AL521" s="60">
        <f t="shared" si="539"/>
        <v>2.2000000000000001E-3</v>
      </c>
      <c r="AN521" s="60">
        <f t="shared" si="540"/>
        <v>6.6000000000000003E-2</v>
      </c>
    </row>
    <row r="522" spans="33:40">
      <c r="AG522" s="58">
        <f t="shared" si="535"/>
        <v>2007.0981009999878</v>
      </c>
      <c r="AH522" s="20">
        <f t="shared" si="536"/>
        <v>118.79999999999936</v>
      </c>
      <c r="AI522" s="60">
        <f t="shared" si="537"/>
        <v>6.7783471448864277E-2</v>
      </c>
      <c r="AJ522" s="60">
        <f t="shared" ref="AJ522:AK522" si="591">1.3*AK522</f>
        <v>3.7180000000000004E-3</v>
      </c>
      <c r="AK522" s="60">
        <f t="shared" si="591"/>
        <v>2.8600000000000001E-3</v>
      </c>
      <c r="AL522" s="60">
        <f t="shared" si="539"/>
        <v>2.2000000000000001E-3</v>
      </c>
      <c r="AN522" s="60">
        <f t="shared" si="540"/>
        <v>6.6000000000000003E-2</v>
      </c>
    </row>
    <row r="523" spans="33:40">
      <c r="AG523" s="58">
        <f t="shared" si="535"/>
        <v>2007.0991009999877</v>
      </c>
      <c r="AH523" s="20">
        <f t="shared" si="536"/>
        <v>119.16499999999935</v>
      </c>
      <c r="AI523" s="60">
        <f t="shared" si="537"/>
        <v>6.8395472843621338E-2</v>
      </c>
      <c r="AJ523" s="60">
        <f t="shared" ref="AJ523:AK523" si="592">1.3*AK523</f>
        <v>3.7180000000000004E-3</v>
      </c>
      <c r="AK523" s="60">
        <f t="shared" si="592"/>
        <v>2.8600000000000001E-3</v>
      </c>
      <c r="AL523" s="60">
        <f t="shared" si="539"/>
        <v>2.2000000000000001E-3</v>
      </c>
      <c r="AN523" s="60">
        <f t="shared" si="540"/>
        <v>6.6000000000000003E-2</v>
      </c>
    </row>
    <row r="524" spans="33:40">
      <c r="AG524" s="58">
        <f t="shared" si="535"/>
        <v>2007.1001009999877</v>
      </c>
      <c r="AH524" s="20">
        <f t="shared" si="536"/>
        <v>119.52999999999935</v>
      </c>
      <c r="AI524" s="60">
        <f t="shared" si="537"/>
        <v>6.8920966942870185E-2</v>
      </c>
      <c r="AJ524" s="60">
        <f t="shared" ref="AJ524:AK524" si="593">1.3*AK524</f>
        <v>3.7180000000000004E-3</v>
      </c>
      <c r="AK524" s="60">
        <f t="shared" si="593"/>
        <v>2.8600000000000001E-3</v>
      </c>
      <c r="AL524" s="60">
        <f t="shared" si="539"/>
        <v>2.2000000000000001E-3</v>
      </c>
      <c r="AN524" s="60">
        <f t="shared" si="540"/>
        <v>6.6000000000000003E-2</v>
      </c>
    </row>
    <row r="525" spans="33:40">
      <c r="AG525" s="58">
        <f t="shared" si="535"/>
        <v>2007.1011009999877</v>
      </c>
      <c r="AH525" s="20">
        <f t="shared" si="536"/>
        <v>119.89499999999934</v>
      </c>
      <c r="AI525" s="60">
        <f t="shared" si="537"/>
        <v>6.9342520656648421E-2</v>
      </c>
      <c r="AJ525" s="60">
        <f t="shared" ref="AJ525:AK525" si="594">1.3*AK525</f>
        <v>3.7180000000000004E-3</v>
      </c>
      <c r="AK525" s="60">
        <f t="shared" si="594"/>
        <v>2.8600000000000001E-3</v>
      </c>
      <c r="AL525" s="60">
        <f t="shared" si="539"/>
        <v>2.2000000000000001E-3</v>
      </c>
      <c r="AN525" s="60">
        <f t="shared" si="540"/>
        <v>6.6000000000000003E-2</v>
      </c>
    </row>
    <row r="526" spans="33:40">
      <c r="AG526" s="58">
        <f t="shared" si="535"/>
        <v>2007.1021009999877</v>
      </c>
      <c r="AH526" s="20">
        <f t="shared" si="536"/>
        <v>120.25999999999934</v>
      </c>
      <c r="AI526" s="60">
        <f t="shared" si="537"/>
        <v>6.9649123466737711E-2</v>
      </c>
      <c r="AJ526" s="60">
        <f t="shared" ref="AJ526:AK526" si="595">1.3*AK526</f>
        <v>3.7180000000000004E-3</v>
      </c>
      <c r="AK526" s="60">
        <f t="shared" si="595"/>
        <v>2.8600000000000001E-3</v>
      </c>
      <c r="AL526" s="60">
        <f t="shared" si="539"/>
        <v>2.2000000000000001E-3</v>
      </c>
      <c r="AN526" s="60">
        <f t="shared" si="540"/>
        <v>6.6000000000000003E-2</v>
      </c>
    </row>
    <row r="527" spans="33:40">
      <c r="AG527" s="58">
        <f t="shared" si="535"/>
        <v>2007.1031009999876</v>
      </c>
      <c r="AH527" s="20">
        <f t="shared" si="536"/>
        <v>120.62499999999933</v>
      </c>
      <c r="AI527" s="60">
        <f t="shared" si="537"/>
        <v>6.9836755372166937E-2</v>
      </c>
      <c r="AJ527" s="60">
        <f t="shared" ref="AJ527:AK527" si="596">1.3*AK527</f>
        <v>3.7180000000000004E-3</v>
      </c>
      <c r="AK527" s="60">
        <f t="shared" si="596"/>
        <v>2.8600000000000001E-3</v>
      </c>
      <c r="AL527" s="60">
        <f t="shared" si="539"/>
        <v>2.2000000000000001E-3</v>
      </c>
      <c r="AN527" s="60">
        <f t="shared" si="540"/>
        <v>6.6000000000000003E-2</v>
      </c>
    </row>
    <row r="528" spans="33:40">
      <c r="AG528" s="58">
        <f t="shared" si="535"/>
        <v>2007.1041009999876</v>
      </c>
      <c r="AH528" s="20">
        <f t="shared" si="536"/>
        <v>120.98999999999933</v>
      </c>
      <c r="AI528" s="60">
        <f t="shared" si="537"/>
        <v>6.9908551291354551E-2</v>
      </c>
      <c r="AJ528" s="60">
        <f t="shared" ref="AJ528:AK528" si="597">1.3*AK528</f>
        <v>3.7180000000000004E-3</v>
      </c>
      <c r="AK528" s="60">
        <f t="shared" si="597"/>
        <v>2.8600000000000001E-3</v>
      </c>
      <c r="AL528" s="60">
        <f t="shared" si="539"/>
        <v>2.2000000000000001E-3</v>
      </c>
      <c r="AN528" s="60">
        <f t="shared" si="540"/>
        <v>6.6000000000000003E-2</v>
      </c>
    </row>
    <row r="529" spans="33:40">
      <c r="AG529" s="58">
        <f t="shared" si="535"/>
        <v>2007.1051009999876</v>
      </c>
      <c r="AH529" s="20">
        <f t="shared" si="536"/>
        <v>121.35499999999932</v>
      </c>
      <c r="AI529" s="60">
        <f t="shared" si="537"/>
        <v>6.9874552912431165E-2</v>
      </c>
      <c r="AJ529" s="60">
        <f t="shared" ref="AJ529:AK529" si="598">1.3*AK529</f>
        <v>3.7180000000000004E-3</v>
      </c>
      <c r="AK529" s="60">
        <f t="shared" si="598"/>
        <v>2.8600000000000001E-3</v>
      </c>
      <c r="AL529" s="60">
        <f t="shared" si="539"/>
        <v>2.2000000000000001E-3</v>
      </c>
      <c r="AN529" s="60">
        <f t="shared" si="540"/>
        <v>6.6000000000000003E-2</v>
      </c>
    </row>
    <row r="530" spans="33:40">
      <c r="AG530" s="58">
        <f t="shared" si="535"/>
        <v>2007.1061009999876</v>
      </c>
      <c r="AH530" s="20">
        <f t="shared" si="536"/>
        <v>121.71999999999932</v>
      </c>
      <c r="AI530" s="60">
        <f t="shared" si="537"/>
        <v>6.9751062625881002E-2</v>
      </c>
      <c r="AJ530" s="60">
        <f t="shared" ref="AJ530:AK530" si="599">1.3*AK530</f>
        <v>3.7180000000000004E-3</v>
      </c>
      <c r="AK530" s="60">
        <f t="shared" si="599"/>
        <v>2.8600000000000001E-3</v>
      </c>
      <c r="AL530" s="60">
        <f t="shared" si="539"/>
        <v>2.2000000000000001E-3</v>
      </c>
      <c r="AN530" s="60">
        <f t="shared" si="540"/>
        <v>6.6000000000000003E-2</v>
      </c>
    </row>
    <row r="531" spans="33:40">
      <c r="AG531" s="58">
        <f t="shared" si="535"/>
        <v>2007.1071009999876</v>
      </c>
      <c r="AH531" s="20">
        <f t="shared" si="536"/>
        <v>122.08499999999931</v>
      </c>
      <c r="AI531" s="60">
        <f t="shared" si="537"/>
        <v>6.955963697557481E-2</v>
      </c>
      <c r="AJ531" s="60">
        <f t="shared" ref="AJ531:AK531" si="600">1.3*AK531</f>
        <v>3.7180000000000004E-3</v>
      </c>
      <c r="AK531" s="60">
        <f t="shared" si="600"/>
        <v>2.8600000000000001E-3</v>
      </c>
      <c r="AL531" s="60">
        <f t="shared" si="539"/>
        <v>2.2000000000000001E-3</v>
      </c>
      <c r="AN531" s="60">
        <f t="shared" si="540"/>
        <v>6.6000000000000003E-2</v>
      </c>
    </row>
    <row r="532" spans="33:40">
      <c r="AG532" s="58">
        <f t="shared" si="535"/>
        <v>2007.1081009999875</v>
      </c>
      <c r="AH532" s="20">
        <f t="shared" si="536"/>
        <v>122.44999999999931</v>
      </c>
      <c r="AI532" s="60">
        <f t="shared" si="537"/>
        <v>6.9325777719675241E-2</v>
      </c>
      <c r="AJ532" s="60">
        <f t="shared" ref="AJ532:AK532" si="601">1.3*AK532</f>
        <v>3.7180000000000004E-3</v>
      </c>
      <c r="AK532" s="60">
        <f t="shared" si="601"/>
        <v>2.8600000000000001E-3</v>
      </c>
      <c r="AL532" s="60">
        <f t="shared" si="539"/>
        <v>2.2000000000000001E-3</v>
      </c>
      <c r="AN532" s="60">
        <f t="shared" si="540"/>
        <v>6.6000000000000003E-2</v>
      </c>
    </row>
    <row r="533" spans="33:40">
      <c r="AG533" s="58">
        <f t="shared" si="535"/>
        <v>2007.1091009999875</v>
      </c>
      <c r="AH533" s="20">
        <f t="shared" si="536"/>
        <v>122.8149999999993</v>
      </c>
      <c r="AI533" s="60">
        <f t="shared" si="537"/>
        <v>6.9077395918905604E-2</v>
      </c>
      <c r="AJ533" s="60">
        <f t="shared" ref="AJ533:AK533" si="602">1.3*AK533</f>
        <v>3.7180000000000004E-3</v>
      </c>
      <c r="AK533" s="60">
        <f t="shared" si="602"/>
        <v>2.8600000000000001E-3</v>
      </c>
      <c r="AL533" s="60">
        <f t="shared" si="539"/>
        <v>2.2000000000000001E-3</v>
      </c>
      <c r="AN533" s="60">
        <f t="shared" si="540"/>
        <v>6.6000000000000003E-2</v>
      </c>
    </row>
    <row r="534" spans="33:40">
      <c r="AG534" s="58">
        <f t="shared" si="535"/>
        <v>2007.1101009999875</v>
      </c>
      <c r="AH534" s="20">
        <f t="shared" si="536"/>
        <v>123.1799999999993</v>
      </c>
      <c r="AI534" s="60">
        <f t="shared" si="537"/>
        <v>6.8843137474121283E-2</v>
      </c>
      <c r="AJ534" s="60">
        <f t="shared" ref="AJ534:AK534" si="603">1.3*AK534</f>
        <v>3.7180000000000004E-3</v>
      </c>
      <c r="AK534" s="60">
        <f t="shared" si="603"/>
        <v>2.8600000000000001E-3</v>
      </c>
      <c r="AL534" s="60">
        <f t="shared" si="539"/>
        <v>2.2000000000000001E-3</v>
      </c>
      <c r="AN534" s="60">
        <f t="shared" si="540"/>
        <v>6.6000000000000003E-2</v>
      </c>
    </row>
    <row r="535" spans="33:40">
      <c r="AG535" s="58">
        <f t="shared" ref="AG535:AG598" si="604">AG534+0.001</f>
        <v>2007.1111009999875</v>
      </c>
      <c r="AH535" s="20">
        <f t="shared" ref="AH535:AH598" si="605">AH534+(1.825/5)</f>
        <v>123.54499999999929</v>
      </c>
      <c r="AI535" s="60">
        <f t="shared" ref="AI535:AI598" si="606" xml:space="preserve"> AN535 + AJ535*SIN((2*PI()*(AG535-2000)/0.235745306106089) + 0.083216746) + AK535*SIN((2*PI()*(AG535-2000)/0.0785817687020297) + 3.39124283) + AL535*SIN((2*PI()*(AG535-2000)/0.0261939229006765) + 0.748950468)</f>
        <v>6.8650666473201033E-2</v>
      </c>
      <c r="AJ535" s="60">
        <f t="shared" ref="AJ535:AK535" si="607">1.3*AK535</f>
        <v>3.7180000000000004E-3</v>
      </c>
      <c r="AK535" s="60">
        <f t="shared" si="607"/>
        <v>2.8600000000000001E-3</v>
      </c>
      <c r="AL535" s="60">
        <f t="shared" ref="AL535:AL598" si="608">AL534</f>
        <v>2.2000000000000001E-3</v>
      </c>
      <c r="AN535" s="60">
        <f t="shared" ref="AN535:AN598" si="609">AN534</f>
        <v>6.6000000000000003E-2</v>
      </c>
    </row>
    <row r="536" spans="33:40">
      <c r="AG536" s="58">
        <f t="shared" si="604"/>
        <v>2007.1121009999874</v>
      </c>
      <c r="AH536" s="20">
        <f t="shared" si="605"/>
        <v>123.90999999999929</v>
      </c>
      <c r="AI536" s="60">
        <f t="shared" si="606"/>
        <v>6.8525005124503852E-2</v>
      </c>
      <c r="AJ536" s="60">
        <f t="shared" ref="AJ536:AK536" si="610">1.3*AK536</f>
        <v>3.7180000000000004E-3</v>
      </c>
      <c r="AK536" s="60">
        <f t="shared" si="610"/>
        <v>2.8600000000000001E-3</v>
      </c>
      <c r="AL536" s="60">
        <f t="shared" si="608"/>
        <v>2.2000000000000001E-3</v>
      </c>
      <c r="AN536" s="60">
        <f t="shared" si="609"/>
        <v>6.6000000000000003E-2</v>
      </c>
    </row>
    <row r="537" spans="33:40">
      <c r="AG537" s="58">
        <f t="shared" si="604"/>
        <v>2007.1131009999874</v>
      </c>
      <c r="AH537" s="20">
        <f t="shared" si="605"/>
        <v>124.27499999999928</v>
      </c>
      <c r="AI537" s="60">
        <f t="shared" si="606"/>
        <v>6.8487025811993493E-2</v>
      </c>
      <c r="AJ537" s="60">
        <f t="shared" ref="AJ537:AK537" si="611">1.3*AK537</f>
        <v>3.7180000000000004E-3</v>
      </c>
      <c r="AK537" s="60">
        <f t="shared" si="611"/>
        <v>2.8600000000000001E-3</v>
      </c>
      <c r="AL537" s="60">
        <f t="shared" si="608"/>
        <v>2.2000000000000001E-3</v>
      </c>
      <c r="AN537" s="60">
        <f t="shared" si="609"/>
        <v>6.6000000000000003E-2</v>
      </c>
    </row>
    <row r="538" spans="33:40">
      <c r="AG538" s="58">
        <f t="shared" si="604"/>
        <v>2007.1141009999874</v>
      </c>
      <c r="AH538" s="20">
        <f t="shared" si="605"/>
        <v>124.63999999999928</v>
      </c>
      <c r="AI538" s="60">
        <f t="shared" si="606"/>
        <v>6.855218209133046E-2</v>
      </c>
      <c r="AJ538" s="60">
        <f t="shared" ref="AJ538:AK538" si="612">1.3*AK538</f>
        <v>3.7180000000000004E-3</v>
      </c>
      <c r="AK538" s="60">
        <f t="shared" si="612"/>
        <v>2.8600000000000001E-3</v>
      </c>
      <c r="AL538" s="60">
        <f t="shared" si="608"/>
        <v>2.2000000000000001E-3</v>
      </c>
      <c r="AN538" s="60">
        <f t="shared" si="609"/>
        <v>6.6000000000000003E-2</v>
      </c>
    </row>
    <row r="539" spans="33:40">
      <c r="AG539" s="58">
        <f t="shared" si="604"/>
        <v>2007.1151009999874</v>
      </c>
      <c r="AH539" s="20">
        <f t="shared" si="605"/>
        <v>125.00499999999927</v>
      </c>
      <c r="AI539" s="60">
        <f t="shared" si="606"/>
        <v>6.8729551755917287E-2</v>
      </c>
      <c r="AJ539" s="60">
        <f t="shared" ref="AJ539:AK539" si="613">1.3*AK539</f>
        <v>3.7180000000000004E-3</v>
      </c>
      <c r="AK539" s="60">
        <f t="shared" si="613"/>
        <v>2.8600000000000001E-3</v>
      </c>
      <c r="AL539" s="60">
        <f t="shared" si="608"/>
        <v>2.2000000000000001E-3</v>
      </c>
      <c r="AN539" s="60">
        <f t="shared" si="609"/>
        <v>6.6000000000000003E-2</v>
      </c>
    </row>
    <row r="540" spans="33:40">
      <c r="AG540" s="58">
        <f t="shared" si="604"/>
        <v>2007.1161009999873</v>
      </c>
      <c r="AH540" s="20">
        <f t="shared" si="605"/>
        <v>125.36999999999927</v>
      </c>
      <c r="AI540" s="60">
        <f t="shared" si="606"/>
        <v>6.9021247220981782E-2</v>
      </c>
      <c r="AJ540" s="60">
        <f t="shared" ref="AJ540:AK540" si="614">1.3*AK540</f>
        <v>3.7180000000000004E-3</v>
      </c>
      <c r="AK540" s="60">
        <f t="shared" si="614"/>
        <v>2.8600000000000001E-3</v>
      </c>
      <c r="AL540" s="60">
        <f t="shared" si="608"/>
        <v>2.2000000000000001E-3</v>
      </c>
      <c r="AN540" s="60">
        <f t="shared" si="609"/>
        <v>6.6000000000000003E-2</v>
      </c>
    </row>
    <row r="541" spans="33:40">
      <c r="AG541" s="58">
        <f t="shared" si="604"/>
        <v>2007.1171009999873</v>
      </c>
      <c r="AH541" s="20">
        <f t="shared" si="605"/>
        <v>125.73499999999926</v>
      </c>
      <c r="AI541" s="60">
        <f t="shared" si="606"/>
        <v>6.9422227426371302E-2</v>
      </c>
      <c r="AJ541" s="60">
        <f t="shared" ref="AJ541:AK541" si="615">1.3*AK541</f>
        <v>3.7180000000000004E-3</v>
      </c>
      <c r="AK541" s="60">
        <f t="shared" si="615"/>
        <v>2.8600000000000001E-3</v>
      </c>
      <c r="AL541" s="60">
        <f t="shared" si="608"/>
        <v>2.2000000000000001E-3</v>
      </c>
      <c r="AN541" s="60">
        <f t="shared" si="609"/>
        <v>6.6000000000000003E-2</v>
      </c>
    </row>
    <row r="542" spans="33:40">
      <c r="AG542" s="58">
        <f t="shared" si="604"/>
        <v>2007.1181009999873</v>
      </c>
      <c r="AH542" s="20">
        <f t="shared" si="605"/>
        <v>126.09999999999926</v>
      </c>
      <c r="AI542" s="60">
        <f t="shared" si="606"/>
        <v>6.9920522450063E-2</v>
      </c>
      <c r="AJ542" s="60">
        <f t="shared" ref="AJ542:AK542" si="616">1.3*AK542</f>
        <v>3.7180000000000004E-3</v>
      </c>
      <c r="AK542" s="60">
        <f t="shared" si="616"/>
        <v>2.8600000000000001E-3</v>
      </c>
      <c r="AL542" s="60">
        <f t="shared" si="608"/>
        <v>2.2000000000000001E-3</v>
      </c>
      <c r="AN542" s="60">
        <f t="shared" si="609"/>
        <v>6.6000000000000003E-2</v>
      </c>
    </row>
    <row r="543" spans="33:40">
      <c r="AG543" s="58">
        <f t="shared" si="604"/>
        <v>2007.1191009999873</v>
      </c>
      <c r="AH543" s="20">
        <f t="shared" si="605"/>
        <v>126.46499999999925</v>
      </c>
      <c r="AI543" s="60">
        <f t="shared" si="606"/>
        <v>7.0497858372159106E-2</v>
      </c>
      <c r="AJ543" s="60">
        <f t="shared" ref="AJ543:AK543" si="617">1.3*AK543</f>
        <v>3.7180000000000004E-3</v>
      </c>
      <c r="AK543" s="60">
        <f t="shared" si="617"/>
        <v>2.8600000000000001E-3</v>
      </c>
      <c r="AL543" s="60">
        <f t="shared" si="608"/>
        <v>2.2000000000000001E-3</v>
      </c>
      <c r="AN543" s="60">
        <f t="shared" si="609"/>
        <v>6.6000000000000003E-2</v>
      </c>
    </row>
    <row r="544" spans="33:40">
      <c r="AG544" s="58">
        <f t="shared" si="604"/>
        <v>2007.1201009999872</v>
      </c>
      <c r="AH544" s="20">
        <f t="shared" si="605"/>
        <v>126.82999999999925</v>
      </c>
      <c r="AI544" s="60">
        <f t="shared" si="606"/>
        <v>7.1130646987869472E-2</v>
      </c>
      <c r="AJ544" s="60">
        <f t="shared" ref="AJ544:AK544" si="618">1.3*AK544</f>
        <v>3.7180000000000004E-3</v>
      </c>
      <c r="AK544" s="60">
        <f t="shared" si="618"/>
        <v>2.8600000000000001E-3</v>
      </c>
      <c r="AL544" s="60">
        <f t="shared" si="608"/>
        <v>2.2000000000000001E-3</v>
      </c>
      <c r="AN544" s="60">
        <f t="shared" si="609"/>
        <v>6.6000000000000003E-2</v>
      </c>
    </row>
    <row r="545" spans="33:40">
      <c r="AG545" s="58">
        <f t="shared" si="604"/>
        <v>2007.1211009999872</v>
      </c>
      <c r="AH545" s="20">
        <f t="shared" si="605"/>
        <v>127.19499999999924</v>
      </c>
      <c r="AI545" s="60">
        <f t="shared" si="606"/>
        <v>7.1791284051458279E-2</v>
      </c>
      <c r="AJ545" s="60">
        <f t="shared" ref="AJ545:AK545" si="619">1.3*AK545</f>
        <v>3.7180000000000004E-3</v>
      </c>
      <c r="AK545" s="60">
        <f t="shared" si="619"/>
        <v>2.8600000000000001E-3</v>
      </c>
      <c r="AL545" s="60">
        <f t="shared" si="608"/>
        <v>2.2000000000000001E-3</v>
      </c>
      <c r="AN545" s="60">
        <f t="shared" si="609"/>
        <v>6.6000000000000003E-2</v>
      </c>
    </row>
    <row r="546" spans="33:40">
      <c r="AG546" s="58">
        <f t="shared" si="604"/>
        <v>2007.1221009999872</v>
      </c>
      <c r="AH546" s="20">
        <f t="shared" si="605"/>
        <v>127.55999999999923</v>
      </c>
      <c r="AI546" s="60">
        <f t="shared" si="606"/>
        <v>7.2449682039316857E-2</v>
      </c>
      <c r="AJ546" s="60">
        <f t="shared" ref="AJ546:AK546" si="620">1.3*AK546</f>
        <v>3.7180000000000004E-3</v>
      </c>
      <c r="AK546" s="60">
        <f t="shared" si="620"/>
        <v>2.8600000000000001E-3</v>
      </c>
      <c r="AL546" s="60">
        <f t="shared" si="608"/>
        <v>2.2000000000000001E-3</v>
      </c>
      <c r="AN546" s="60">
        <f t="shared" si="609"/>
        <v>6.6000000000000003E-2</v>
      </c>
    </row>
    <row r="547" spans="33:40">
      <c r="AG547" s="58">
        <f t="shared" si="604"/>
        <v>2007.1231009999872</v>
      </c>
      <c r="AH547" s="20">
        <f t="shared" si="605"/>
        <v>127.92499999999923</v>
      </c>
      <c r="AI547" s="60">
        <f t="shared" si="606"/>
        <v>7.3074949962547722E-2</v>
      </c>
      <c r="AJ547" s="60">
        <f t="shared" ref="AJ547:AK547" si="621">1.3*AK547</f>
        <v>3.7180000000000004E-3</v>
      </c>
      <c r="AK547" s="60">
        <f t="shared" si="621"/>
        <v>2.8600000000000001E-3</v>
      </c>
      <c r="AL547" s="60">
        <f t="shared" si="608"/>
        <v>2.2000000000000001E-3</v>
      </c>
      <c r="AN547" s="60">
        <f t="shared" si="609"/>
        <v>6.6000000000000003E-2</v>
      </c>
    </row>
    <row r="548" spans="33:40">
      <c r="AG548" s="58">
        <f t="shared" si="604"/>
        <v>2007.1241009999871</v>
      </c>
      <c r="AH548" s="20">
        <f t="shared" si="605"/>
        <v>128.28999999999922</v>
      </c>
      <c r="AI548" s="60">
        <f t="shared" si="606"/>
        <v>7.3637124308504692E-2</v>
      </c>
      <c r="AJ548" s="60">
        <f t="shared" ref="AJ548:AK548" si="622">1.3*AK548</f>
        <v>3.7180000000000004E-3</v>
      </c>
      <c r="AK548" s="60">
        <f t="shared" si="622"/>
        <v>2.8600000000000001E-3</v>
      </c>
      <c r="AL548" s="60">
        <f t="shared" si="608"/>
        <v>2.2000000000000001E-3</v>
      </c>
      <c r="AN548" s="60">
        <f t="shared" si="609"/>
        <v>6.6000000000000003E-2</v>
      </c>
    </row>
    <row r="549" spans="33:40">
      <c r="AG549" s="58">
        <f t="shared" si="604"/>
        <v>2007.1251009999871</v>
      </c>
      <c r="AH549" s="20">
        <f t="shared" si="605"/>
        <v>128.65499999999923</v>
      </c>
      <c r="AI549" s="60">
        <f t="shared" si="606"/>
        <v>7.4108852230840558E-2</v>
      </c>
      <c r="AJ549" s="60">
        <f t="shared" ref="AJ549:AK549" si="623">1.3*AK549</f>
        <v>3.7180000000000004E-3</v>
      </c>
      <c r="AK549" s="60">
        <f t="shared" si="623"/>
        <v>2.8600000000000001E-3</v>
      </c>
      <c r="AL549" s="60">
        <f t="shared" si="608"/>
        <v>2.2000000000000001E-3</v>
      </c>
      <c r="AN549" s="60">
        <f t="shared" si="609"/>
        <v>6.6000000000000003E-2</v>
      </c>
    </row>
    <row r="550" spans="33:40">
      <c r="AG550" s="58">
        <f t="shared" si="604"/>
        <v>2007.1261009999871</v>
      </c>
      <c r="AH550" s="20">
        <f t="shared" si="605"/>
        <v>129.01999999999924</v>
      </c>
      <c r="AI550" s="60">
        <f t="shared" si="606"/>
        <v>7.4466930808346488E-2</v>
      </c>
      <c r="AJ550" s="60">
        <f t="shared" ref="AJ550:AK550" si="624">1.3*AK550</f>
        <v>3.7180000000000004E-3</v>
      </c>
      <c r="AK550" s="60">
        <f t="shared" si="624"/>
        <v>2.8600000000000001E-3</v>
      </c>
      <c r="AL550" s="60">
        <f t="shared" si="608"/>
        <v>2.2000000000000001E-3</v>
      </c>
      <c r="AN550" s="60">
        <f t="shared" si="609"/>
        <v>6.6000000000000003E-2</v>
      </c>
    </row>
    <row r="551" spans="33:40">
      <c r="AG551" s="58">
        <f t="shared" si="604"/>
        <v>2007.1271009999871</v>
      </c>
      <c r="AH551" s="20">
        <f t="shared" si="605"/>
        <v>129.38499999999925</v>
      </c>
      <c r="AI551" s="60">
        <f t="shared" si="606"/>
        <v>7.4693614399860192E-2</v>
      </c>
      <c r="AJ551" s="60">
        <f t="shared" ref="AJ551:AK551" si="625">1.3*AK551</f>
        <v>3.7180000000000004E-3</v>
      </c>
      <c r="AK551" s="60">
        <f t="shared" si="625"/>
        <v>2.8600000000000001E-3</v>
      </c>
      <c r="AL551" s="60">
        <f t="shared" si="608"/>
        <v>2.2000000000000001E-3</v>
      </c>
      <c r="AN551" s="60">
        <f t="shared" si="609"/>
        <v>6.6000000000000003E-2</v>
      </c>
    </row>
    <row r="552" spans="33:40">
      <c r="AG552" s="58">
        <f t="shared" si="604"/>
        <v>2007.1281009999871</v>
      </c>
      <c r="AH552" s="20">
        <f t="shared" si="605"/>
        <v>129.74999999999926</v>
      </c>
      <c r="AI552" s="60">
        <f t="shared" si="606"/>
        <v>7.477761536606263E-2</v>
      </c>
      <c r="AJ552" s="60">
        <f t="shared" ref="AJ552:AK552" si="626">1.3*AK552</f>
        <v>3.7180000000000004E-3</v>
      </c>
      <c r="AK552" s="60">
        <f t="shared" si="626"/>
        <v>2.8600000000000001E-3</v>
      </c>
      <c r="AL552" s="60">
        <f t="shared" si="608"/>
        <v>2.2000000000000001E-3</v>
      </c>
      <c r="AN552" s="60">
        <f t="shared" si="609"/>
        <v>6.6000000000000003E-2</v>
      </c>
    </row>
    <row r="553" spans="33:40">
      <c r="AG553" s="58">
        <f t="shared" si="604"/>
        <v>2007.129100999987</v>
      </c>
      <c r="AH553" s="20">
        <f t="shared" si="605"/>
        <v>130.11499999999927</v>
      </c>
      <c r="AI553" s="60">
        <f t="shared" si="606"/>
        <v>7.471474095083204E-2</v>
      </c>
      <c r="AJ553" s="60">
        <f t="shared" ref="AJ553:AK553" si="627">1.3*AK553</f>
        <v>3.7180000000000004E-3</v>
      </c>
      <c r="AK553" s="60">
        <f t="shared" si="627"/>
        <v>2.8600000000000001E-3</v>
      </c>
      <c r="AL553" s="60">
        <f t="shared" si="608"/>
        <v>2.2000000000000001E-3</v>
      </c>
      <c r="AN553" s="60">
        <f t="shared" si="609"/>
        <v>6.6000000000000003E-2</v>
      </c>
    </row>
    <row r="554" spans="33:40">
      <c r="AG554" s="58">
        <f t="shared" si="604"/>
        <v>2007.130100999987</v>
      </c>
      <c r="AH554" s="20">
        <f t="shared" si="605"/>
        <v>130.47999999999928</v>
      </c>
      <c r="AI554" s="60">
        <f t="shared" si="606"/>
        <v>7.4508129911985355E-2</v>
      </c>
      <c r="AJ554" s="60">
        <f t="shared" ref="AJ554:AK554" si="628">1.3*AK554</f>
        <v>3.7180000000000004E-3</v>
      </c>
      <c r="AK554" s="60">
        <f t="shared" si="628"/>
        <v>2.8600000000000001E-3</v>
      </c>
      <c r="AL554" s="60">
        <f t="shared" si="608"/>
        <v>2.2000000000000001E-3</v>
      </c>
      <c r="AN554" s="60">
        <f t="shared" si="609"/>
        <v>6.6000000000000003E-2</v>
      </c>
    </row>
    <row r="555" spans="33:40">
      <c r="AG555" s="58">
        <f t="shared" si="604"/>
        <v>2007.131100999987</v>
      </c>
      <c r="AH555" s="20">
        <f t="shared" si="605"/>
        <v>130.84499999999929</v>
      </c>
      <c r="AI555" s="60">
        <f t="shared" si="606"/>
        <v>7.4168075372944411E-2</v>
      </c>
      <c r="AJ555" s="60">
        <f t="shared" ref="AJ555:AK555" si="629">1.3*AK555</f>
        <v>3.7180000000000004E-3</v>
      </c>
      <c r="AK555" s="60">
        <f t="shared" si="629"/>
        <v>2.8600000000000001E-3</v>
      </c>
      <c r="AL555" s="60">
        <f t="shared" si="608"/>
        <v>2.2000000000000001E-3</v>
      </c>
      <c r="AN555" s="60">
        <f t="shared" si="609"/>
        <v>6.6000000000000003E-2</v>
      </c>
    </row>
    <row r="556" spans="33:40">
      <c r="AG556" s="58">
        <f t="shared" si="604"/>
        <v>2007.132100999987</v>
      </c>
      <c r="AH556" s="20">
        <f t="shared" si="605"/>
        <v>131.2099999999993</v>
      </c>
      <c r="AI556" s="60">
        <f t="shared" si="606"/>
        <v>7.3711444023126932E-2</v>
      </c>
      <c r="AJ556" s="60">
        <f t="shared" ref="AJ556:AK556" si="630">1.3*AK556</f>
        <v>3.7180000000000004E-3</v>
      </c>
      <c r="AK556" s="60">
        <f t="shared" si="630"/>
        <v>2.8600000000000001E-3</v>
      </c>
      <c r="AL556" s="60">
        <f t="shared" si="608"/>
        <v>2.2000000000000001E-3</v>
      </c>
      <c r="AN556" s="60">
        <f t="shared" si="609"/>
        <v>6.6000000000000003E-2</v>
      </c>
    </row>
    <row r="557" spans="33:40">
      <c r="AG557" s="58">
        <f t="shared" si="604"/>
        <v>2007.1331009999869</v>
      </c>
      <c r="AH557" s="20">
        <f t="shared" si="605"/>
        <v>131.57499999999931</v>
      </c>
      <c r="AI557" s="60">
        <f t="shared" si="606"/>
        <v>7.3160724871279934E-2</v>
      </c>
      <c r="AJ557" s="60">
        <f t="shared" ref="AJ557:AK557" si="631">1.3*AK557</f>
        <v>3.7180000000000004E-3</v>
      </c>
      <c r="AK557" s="60">
        <f t="shared" si="631"/>
        <v>2.8600000000000001E-3</v>
      </c>
      <c r="AL557" s="60">
        <f t="shared" si="608"/>
        <v>2.2000000000000001E-3</v>
      </c>
      <c r="AN557" s="60">
        <f t="shared" si="609"/>
        <v>6.6000000000000003E-2</v>
      </c>
    </row>
    <row r="558" spans="33:40">
      <c r="AG558" s="58">
        <f t="shared" si="604"/>
        <v>2007.1341009999869</v>
      </c>
      <c r="AH558" s="20">
        <f t="shared" si="605"/>
        <v>131.93999999999932</v>
      </c>
      <c r="AI558" s="60">
        <f t="shared" si="606"/>
        <v>7.2542761931351576E-2</v>
      </c>
      <c r="AJ558" s="60">
        <f t="shared" ref="AJ558:AK558" si="632">1.3*AK558</f>
        <v>3.7180000000000004E-3</v>
      </c>
      <c r="AK558" s="60">
        <f t="shared" si="632"/>
        <v>2.8600000000000001E-3</v>
      </c>
      <c r="AL558" s="60">
        <f t="shared" si="608"/>
        <v>2.2000000000000001E-3</v>
      </c>
      <c r="AN558" s="60">
        <f t="shared" si="609"/>
        <v>6.6000000000000003E-2</v>
      </c>
    </row>
    <row r="559" spans="33:40">
      <c r="AG559" s="58">
        <f t="shared" si="604"/>
        <v>2007.1351009999869</v>
      </c>
      <c r="AH559" s="20">
        <f t="shared" si="605"/>
        <v>132.30499999999932</v>
      </c>
      <c r="AI559" s="60">
        <f t="shared" si="606"/>
        <v>7.1887243282524591E-2</v>
      </c>
      <c r="AJ559" s="60">
        <f t="shared" ref="AJ559:AK559" si="633">1.3*AK559</f>
        <v>3.7180000000000004E-3</v>
      </c>
      <c r="AK559" s="60">
        <f t="shared" si="633"/>
        <v>2.8600000000000001E-3</v>
      </c>
      <c r="AL559" s="60">
        <f t="shared" si="608"/>
        <v>2.2000000000000001E-3</v>
      </c>
      <c r="AN559" s="60">
        <f t="shared" si="609"/>
        <v>6.6000000000000003E-2</v>
      </c>
    </row>
    <row r="560" spans="33:40">
      <c r="AG560" s="58">
        <f t="shared" si="604"/>
        <v>2007.1361009999869</v>
      </c>
      <c r="AH560" s="20">
        <f t="shared" si="605"/>
        <v>132.66999999999933</v>
      </c>
      <c r="AI560" s="60">
        <f t="shared" si="606"/>
        <v>7.1225032859634538E-2</v>
      </c>
      <c r="AJ560" s="60">
        <f t="shared" ref="AJ560:AK560" si="634">1.3*AK560</f>
        <v>3.7180000000000004E-3</v>
      </c>
      <c r="AK560" s="60">
        <f t="shared" si="634"/>
        <v>2.8600000000000001E-3</v>
      </c>
      <c r="AL560" s="60">
        <f t="shared" si="608"/>
        <v>2.2000000000000001E-3</v>
      </c>
      <c r="AN560" s="60">
        <f t="shared" si="609"/>
        <v>6.6000000000000003E-2</v>
      </c>
    </row>
    <row r="561" spans="33:40">
      <c r="AG561" s="58">
        <f t="shared" si="604"/>
        <v>2007.1371009999868</v>
      </c>
      <c r="AH561" s="20">
        <f t="shared" si="605"/>
        <v>133.03499999999934</v>
      </c>
      <c r="AI561" s="60">
        <f t="shared" si="606"/>
        <v>7.0586440300829639E-2</v>
      </c>
      <c r="AJ561" s="60">
        <f t="shared" ref="AJ561:AK561" si="635">1.3*AK561</f>
        <v>3.7180000000000004E-3</v>
      </c>
      <c r="AK561" s="60">
        <f t="shared" si="635"/>
        <v>2.8600000000000001E-3</v>
      </c>
      <c r="AL561" s="60">
        <f t="shared" si="608"/>
        <v>2.2000000000000001E-3</v>
      </c>
      <c r="AN561" s="60">
        <f t="shared" si="609"/>
        <v>6.6000000000000003E-2</v>
      </c>
    </row>
    <row r="562" spans="33:40">
      <c r="AG562" s="58">
        <f t="shared" si="604"/>
        <v>2007.1381009999868</v>
      </c>
      <c r="AH562" s="20">
        <f t="shared" si="605"/>
        <v>133.39999999999935</v>
      </c>
      <c r="AI562" s="60">
        <f t="shared" si="606"/>
        <v>6.999952769251877E-2</v>
      </c>
      <c r="AJ562" s="60">
        <f t="shared" ref="AJ562:AK562" si="636">1.3*AK562</f>
        <v>3.7180000000000004E-3</v>
      </c>
      <c r="AK562" s="60">
        <f t="shared" si="636"/>
        <v>2.8600000000000001E-3</v>
      </c>
      <c r="AL562" s="60">
        <f t="shared" si="608"/>
        <v>2.2000000000000001E-3</v>
      </c>
      <c r="AN562" s="60">
        <f t="shared" si="609"/>
        <v>6.6000000000000003E-2</v>
      </c>
    </row>
    <row r="563" spans="33:40">
      <c r="AG563" s="58">
        <f t="shared" si="604"/>
        <v>2007.1391009999868</v>
      </c>
      <c r="AH563" s="20">
        <f t="shared" si="605"/>
        <v>133.76499999999936</v>
      </c>
      <c r="AI563" s="60">
        <f t="shared" si="606"/>
        <v>6.9488549906438879E-2</v>
      </c>
      <c r="AJ563" s="60">
        <f t="shared" ref="AJ563:AK563" si="637">1.3*AK563</f>
        <v>3.7180000000000004E-3</v>
      </c>
      <c r="AK563" s="60">
        <f t="shared" si="637"/>
        <v>2.8600000000000001E-3</v>
      </c>
      <c r="AL563" s="60">
        <f t="shared" si="608"/>
        <v>2.2000000000000001E-3</v>
      </c>
      <c r="AN563" s="60">
        <f t="shared" si="609"/>
        <v>6.6000000000000003E-2</v>
      </c>
    </row>
    <row r="564" spans="33:40">
      <c r="AG564" s="58">
        <f t="shared" si="604"/>
        <v>2007.1401009999868</v>
      </c>
      <c r="AH564" s="20">
        <f t="shared" si="605"/>
        <v>134.12999999999937</v>
      </c>
      <c r="AI564" s="60">
        <f t="shared" si="606"/>
        <v>6.9072617543105869E-2</v>
      </c>
      <c r="AJ564" s="60">
        <f t="shared" ref="AJ564:AK564" si="638">1.3*AK564</f>
        <v>3.7180000000000004E-3</v>
      </c>
      <c r="AK564" s="60">
        <f t="shared" si="638"/>
        <v>2.8600000000000001E-3</v>
      </c>
      <c r="AL564" s="60">
        <f t="shared" si="608"/>
        <v>2.2000000000000001E-3</v>
      </c>
      <c r="AN564" s="60">
        <f t="shared" si="609"/>
        <v>6.6000000000000003E-2</v>
      </c>
    </row>
    <row r="565" spans="33:40">
      <c r="AG565" s="58">
        <f t="shared" si="604"/>
        <v>2007.1411009999867</v>
      </c>
      <c r="AH565" s="20">
        <f t="shared" si="605"/>
        <v>134.49499999999938</v>
      </c>
      <c r="AI565" s="60">
        <f t="shared" si="606"/>
        <v>6.8764658720024172E-2</v>
      </c>
      <c r="AJ565" s="60">
        <f t="shared" ref="AJ565:AK565" si="639">1.3*AK565</f>
        <v>3.7180000000000004E-3</v>
      </c>
      <c r="AK565" s="60">
        <f t="shared" si="639"/>
        <v>2.8600000000000001E-3</v>
      </c>
      <c r="AL565" s="60">
        <f t="shared" si="608"/>
        <v>2.2000000000000001E-3</v>
      </c>
      <c r="AN565" s="60">
        <f t="shared" si="609"/>
        <v>6.6000000000000003E-2</v>
      </c>
    </row>
    <row r="566" spans="33:40">
      <c r="AG566" s="58">
        <f t="shared" si="604"/>
        <v>2007.1421009999867</v>
      </c>
      <c r="AH566" s="20">
        <f t="shared" si="605"/>
        <v>134.85999999999939</v>
      </c>
      <c r="AI566" s="60">
        <f t="shared" si="606"/>
        <v>6.8570738803517189E-2</v>
      </c>
      <c r="AJ566" s="60">
        <f t="shared" ref="AJ566:AK566" si="640">1.3*AK566</f>
        <v>3.7180000000000004E-3</v>
      </c>
      <c r="AK566" s="60">
        <f t="shared" si="640"/>
        <v>2.8600000000000001E-3</v>
      </c>
      <c r="AL566" s="60">
        <f t="shared" si="608"/>
        <v>2.2000000000000001E-3</v>
      </c>
      <c r="AN566" s="60">
        <f t="shared" si="609"/>
        <v>6.6000000000000003E-2</v>
      </c>
    </row>
    <row r="567" spans="33:40">
      <c r="AG567" s="58">
        <f t="shared" si="604"/>
        <v>2007.1431009999867</v>
      </c>
      <c r="AH567" s="20">
        <f t="shared" si="605"/>
        <v>135.2249999999994</v>
      </c>
      <c r="AI567" s="60">
        <f t="shared" si="606"/>
        <v>6.8489776661652443E-2</v>
      </c>
      <c r="AJ567" s="60">
        <f t="shared" ref="AJ567:AK567" si="641">1.3*AK567</f>
        <v>3.7180000000000004E-3</v>
      </c>
      <c r="AK567" s="60">
        <f t="shared" si="641"/>
        <v>2.8600000000000001E-3</v>
      </c>
      <c r="AL567" s="60">
        <f t="shared" si="608"/>
        <v>2.2000000000000001E-3</v>
      </c>
      <c r="AN567" s="60">
        <f t="shared" si="609"/>
        <v>6.6000000000000003E-2</v>
      </c>
    </row>
    <row r="568" spans="33:40">
      <c r="AG568" s="58">
        <f t="shared" si="604"/>
        <v>2007.1441009999867</v>
      </c>
      <c r="AH568" s="20">
        <f t="shared" si="605"/>
        <v>135.58999999999941</v>
      </c>
      <c r="AI568" s="60">
        <f t="shared" si="606"/>
        <v>6.8513673287631888E-2</v>
      </c>
      <c r="AJ568" s="60">
        <f t="shared" ref="AJ568:AK568" si="642">1.3*AK568</f>
        <v>3.7180000000000004E-3</v>
      </c>
      <c r="AK568" s="60">
        <f t="shared" si="642"/>
        <v>2.8600000000000001E-3</v>
      </c>
      <c r="AL568" s="60">
        <f t="shared" si="608"/>
        <v>2.2000000000000001E-3</v>
      </c>
      <c r="AN568" s="60">
        <f t="shared" si="609"/>
        <v>6.6000000000000003E-2</v>
      </c>
    </row>
    <row r="569" spans="33:40">
      <c r="AG569" s="58">
        <f t="shared" si="604"/>
        <v>2007.1451009999867</v>
      </c>
      <c r="AH569" s="20">
        <f t="shared" si="605"/>
        <v>135.95499999999942</v>
      </c>
      <c r="AI569" s="60">
        <f t="shared" si="606"/>
        <v>6.8627845009896965E-2</v>
      </c>
      <c r="AJ569" s="60">
        <f t="shared" ref="AJ569:AK569" si="643">1.3*AK569</f>
        <v>3.7180000000000004E-3</v>
      </c>
      <c r="AK569" s="60">
        <f t="shared" si="643"/>
        <v>2.8600000000000001E-3</v>
      </c>
      <c r="AL569" s="60">
        <f t="shared" si="608"/>
        <v>2.2000000000000001E-3</v>
      </c>
      <c r="AN569" s="60">
        <f t="shared" si="609"/>
        <v>6.6000000000000003E-2</v>
      </c>
    </row>
    <row r="570" spans="33:40">
      <c r="AG570" s="58">
        <f t="shared" si="604"/>
        <v>2007.1461009999866</v>
      </c>
      <c r="AH570" s="20">
        <f t="shared" si="605"/>
        <v>136.31999999999942</v>
      </c>
      <c r="AI570" s="60">
        <f t="shared" si="606"/>
        <v>6.8812130320460491E-2</v>
      </c>
      <c r="AJ570" s="60">
        <f t="shared" ref="AJ570:AK570" si="644">1.3*AK570</f>
        <v>3.7180000000000004E-3</v>
      </c>
      <c r="AK570" s="60">
        <f t="shared" si="644"/>
        <v>2.8600000000000001E-3</v>
      </c>
      <c r="AL570" s="60">
        <f t="shared" si="608"/>
        <v>2.2000000000000001E-3</v>
      </c>
      <c r="AN570" s="60">
        <f t="shared" si="609"/>
        <v>6.6000000000000003E-2</v>
      </c>
    </row>
    <row r="571" spans="33:40">
      <c r="AG571" s="58">
        <f t="shared" si="604"/>
        <v>2007.1471009999866</v>
      </c>
      <c r="AH571" s="20">
        <f t="shared" si="605"/>
        <v>136.68499999999943</v>
      </c>
      <c r="AI571" s="60">
        <f t="shared" si="606"/>
        <v>6.9042017944370343E-2</v>
      </c>
      <c r="AJ571" s="60">
        <f t="shared" ref="AJ571:AK571" si="645">1.3*AK571</f>
        <v>3.7180000000000004E-3</v>
      </c>
      <c r="AK571" s="60">
        <f t="shared" si="645"/>
        <v>2.8600000000000001E-3</v>
      </c>
      <c r="AL571" s="60">
        <f t="shared" si="608"/>
        <v>2.2000000000000001E-3</v>
      </c>
      <c r="AN571" s="60">
        <f t="shared" si="609"/>
        <v>6.6000000000000003E-2</v>
      </c>
    </row>
    <row r="572" spans="33:40">
      <c r="AG572" s="58">
        <f t="shared" si="604"/>
        <v>2007.1481009999866</v>
      </c>
      <c r="AH572" s="20">
        <f t="shared" si="605"/>
        <v>137.04999999999944</v>
      </c>
      <c r="AI572" s="60">
        <f t="shared" si="606"/>
        <v>6.9290125366743185E-2</v>
      </c>
      <c r="AJ572" s="60">
        <f t="shared" ref="AJ572:AK572" si="646">1.3*AK572</f>
        <v>3.7180000000000004E-3</v>
      </c>
      <c r="AK572" s="60">
        <f t="shared" si="646"/>
        <v>2.8600000000000001E-3</v>
      </c>
      <c r="AL572" s="60">
        <f t="shared" si="608"/>
        <v>2.2000000000000001E-3</v>
      </c>
      <c r="AN572" s="60">
        <f t="shared" si="609"/>
        <v>6.6000000000000003E-2</v>
      </c>
    </row>
    <row r="573" spans="33:40">
      <c r="AG573" s="58">
        <f t="shared" si="604"/>
        <v>2007.1491009999866</v>
      </c>
      <c r="AH573" s="20">
        <f t="shared" si="605"/>
        <v>137.41499999999945</v>
      </c>
      <c r="AI573" s="60">
        <f t="shared" si="606"/>
        <v>6.952784268355866E-2</v>
      </c>
      <c r="AJ573" s="60">
        <f t="shared" ref="AJ573:AK573" si="647">1.3*AK573</f>
        <v>3.7180000000000004E-3</v>
      </c>
      <c r="AK573" s="60">
        <f t="shared" si="647"/>
        <v>2.8600000000000001E-3</v>
      </c>
      <c r="AL573" s="60">
        <f t="shared" si="608"/>
        <v>2.2000000000000001E-3</v>
      </c>
      <c r="AN573" s="60">
        <f t="shared" si="609"/>
        <v>6.6000000000000003E-2</v>
      </c>
    </row>
    <row r="574" spans="33:40">
      <c r="AG574" s="58">
        <f t="shared" si="604"/>
        <v>2007.1501009999865</v>
      </c>
      <c r="AH574" s="20">
        <f t="shared" si="605"/>
        <v>137.77999999999946</v>
      </c>
      <c r="AI574" s="60">
        <f t="shared" si="606"/>
        <v>6.9727047170196524E-2</v>
      </c>
      <c r="AJ574" s="60">
        <f t="shared" ref="AJ574:AK574" si="648">1.3*AK574</f>
        <v>3.7180000000000004E-3</v>
      </c>
      <c r="AK574" s="60">
        <f t="shared" si="648"/>
        <v>2.8600000000000001E-3</v>
      </c>
      <c r="AL574" s="60">
        <f t="shared" si="608"/>
        <v>2.2000000000000001E-3</v>
      </c>
      <c r="AN574" s="60">
        <f t="shared" si="609"/>
        <v>6.6000000000000003E-2</v>
      </c>
    </row>
    <row r="575" spans="33:40">
      <c r="AG575" s="58">
        <f t="shared" si="604"/>
        <v>2007.1511009999865</v>
      </c>
      <c r="AH575" s="20">
        <f t="shared" si="605"/>
        <v>138.14499999999947</v>
      </c>
      <c r="AI575" s="60">
        <f t="shared" si="606"/>
        <v>6.9861789909911778E-2</v>
      </c>
      <c r="AJ575" s="60">
        <f t="shared" ref="AJ575:AK575" si="649">1.3*AK575</f>
        <v>3.7180000000000004E-3</v>
      </c>
      <c r="AK575" s="60">
        <f t="shared" si="649"/>
        <v>2.8600000000000001E-3</v>
      </c>
      <c r="AL575" s="60">
        <f t="shared" si="608"/>
        <v>2.2000000000000001E-3</v>
      </c>
      <c r="AN575" s="60">
        <f t="shared" si="609"/>
        <v>6.6000000000000003E-2</v>
      </c>
    </row>
    <row r="576" spans="33:40">
      <c r="AG576" s="58">
        <f t="shared" si="604"/>
        <v>2007.1521009999865</v>
      </c>
      <c r="AH576" s="20">
        <f t="shared" si="605"/>
        <v>138.50999999999948</v>
      </c>
      <c r="AI576" s="60">
        <f t="shared" si="606"/>
        <v>6.9909857425196606E-2</v>
      </c>
      <c r="AJ576" s="60">
        <f t="shared" ref="AJ576:AK576" si="650">1.3*AK576</f>
        <v>3.7180000000000004E-3</v>
      </c>
      <c r="AK576" s="60">
        <f t="shared" si="650"/>
        <v>2.8600000000000001E-3</v>
      </c>
      <c r="AL576" s="60">
        <f t="shared" si="608"/>
        <v>2.2000000000000001E-3</v>
      </c>
      <c r="AN576" s="60">
        <f t="shared" si="609"/>
        <v>6.6000000000000003E-2</v>
      </c>
    </row>
    <row r="577" spans="33:40">
      <c r="AG577" s="58">
        <f t="shared" si="604"/>
        <v>2007.1531009999865</v>
      </c>
      <c r="AH577" s="20">
        <f t="shared" si="605"/>
        <v>138.87499999999949</v>
      </c>
      <c r="AI577" s="60">
        <f t="shared" si="606"/>
        <v>6.9854118416505073E-2</v>
      </c>
      <c r="AJ577" s="60">
        <f t="shared" ref="AJ577:AK577" si="651">1.3*AK577</f>
        <v>3.7180000000000004E-3</v>
      </c>
      <c r="AK577" s="60">
        <f t="shared" si="651"/>
        <v>2.8600000000000001E-3</v>
      </c>
      <c r="AL577" s="60">
        <f t="shared" si="608"/>
        <v>2.2000000000000001E-3</v>
      </c>
      <c r="AN577" s="60">
        <f t="shared" si="609"/>
        <v>6.6000000000000003E-2</v>
      </c>
    </row>
    <row r="578" spans="33:40">
      <c r="AG578" s="58">
        <f t="shared" si="604"/>
        <v>2007.1541009999864</v>
      </c>
      <c r="AH578" s="20">
        <f t="shared" si="605"/>
        <v>139.2399999999995</v>
      </c>
      <c r="AI578" s="60">
        <f t="shared" si="606"/>
        <v>6.9683578025090481E-2</v>
      </c>
      <c r="AJ578" s="60">
        <f t="shared" ref="AJ578:AK578" si="652">1.3*AK578</f>
        <v>3.7180000000000004E-3</v>
      </c>
      <c r="AK578" s="60">
        <f t="shared" si="652"/>
        <v>2.8600000000000001E-3</v>
      </c>
      <c r="AL578" s="60">
        <f t="shared" si="608"/>
        <v>2.2000000000000001E-3</v>
      </c>
      <c r="AN578" s="60">
        <f t="shared" si="609"/>
        <v>6.6000000000000003E-2</v>
      </c>
    </row>
    <row r="579" spans="33:40">
      <c r="AG579" s="58">
        <f t="shared" si="604"/>
        <v>2007.1551009999864</v>
      </c>
      <c r="AH579" s="20">
        <f t="shared" si="605"/>
        <v>139.60499999999951</v>
      </c>
      <c r="AI579" s="60">
        <f t="shared" si="606"/>
        <v>6.9394078794570629E-2</v>
      </c>
      <c r="AJ579" s="60">
        <f t="shared" ref="AJ579:AK579" si="653">1.3*AK579</f>
        <v>3.7180000000000004E-3</v>
      </c>
      <c r="AK579" s="60">
        <f t="shared" si="653"/>
        <v>2.8600000000000001E-3</v>
      </c>
      <c r="AL579" s="60">
        <f t="shared" si="608"/>
        <v>2.2000000000000001E-3</v>
      </c>
      <c r="AN579" s="60">
        <f t="shared" si="609"/>
        <v>6.6000000000000003E-2</v>
      </c>
    </row>
    <row r="580" spans="33:40">
      <c r="AG580" s="58">
        <f t="shared" si="604"/>
        <v>2007.1561009999864</v>
      </c>
      <c r="AH580" s="20">
        <f t="shared" si="605"/>
        <v>139.96999999999952</v>
      </c>
      <c r="AI580" s="60">
        <f t="shared" si="606"/>
        <v>6.8988607749673359E-2</v>
      </c>
      <c r="AJ580" s="60">
        <f t="shared" ref="AJ580:AK580" si="654">1.3*AK580</f>
        <v>3.7180000000000004E-3</v>
      </c>
      <c r="AK580" s="60">
        <f t="shared" si="654"/>
        <v>2.8600000000000001E-3</v>
      </c>
      <c r="AL580" s="60">
        <f t="shared" si="608"/>
        <v>2.2000000000000001E-3</v>
      </c>
      <c r="AN580" s="60">
        <f t="shared" si="609"/>
        <v>6.6000000000000003E-2</v>
      </c>
    </row>
    <row r="581" spans="33:40">
      <c r="AG581" s="58">
        <f t="shared" si="604"/>
        <v>2007.1571009999864</v>
      </c>
      <c r="AH581" s="20">
        <f t="shared" si="605"/>
        <v>140.33499999999952</v>
      </c>
      <c r="AI581" s="60">
        <f t="shared" si="606"/>
        <v>6.8477191581079705E-2</v>
      </c>
      <c r="AJ581" s="60">
        <f t="shared" ref="AJ581:AK581" si="655">1.3*AK581</f>
        <v>3.7180000000000004E-3</v>
      </c>
      <c r="AK581" s="60">
        <f t="shared" si="655"/>
        <v>2.8600000000000001E-3</v>
      </c>
      <c r="AL581" s="60">
        <f t="shared" si="608"/>
        <v>2.2000000000000001E-3</v>
      </c>
      <c r="AN581" s="60">
        <f t="shared" si="609"/>
        <v>6.6000000000000003E-2</v>
      </c>
    </row>
    <row r="582" spans="33:40">
      <c r="AG582" s="58">
        <f t="shared" si="604"/>
        <v>2007.1581009999863</v>
      </c>
      <c r="AH582" s="20">
        <f t="shared" si="605"/>
        <v>140.69999999999953</v>
      </c>
      <c r="AI582" s="60">
        <f t="shared" si="606"/>
        <v>6.7876385529857419E-2</v>
      </c>
      <c r="AJ582" s="60">
        <f t="shared" ref="AJ582:AK582" si="656">1.3*AK582</f>
        <v>3.7180000000000004E-3</v>
      </c>
      <c r="AK582" s="60">
        <f t="shared" si="656"/>
        <v>2.8600000000000001E-3</v>
      </c>
      <c r="AL582" s="60">
        <f t="shared" si="608"/>
        <v>2.2000000000000001E-3</v>
      </c>
      <c r="AN582" s="60">
        <f t="shared" si="609"/>
        <v>6.6000000000000003E-2</v>
      </c>
    </row>
    <row r="583" spans="33:40">
      <c r="AG583" s="58">
        <f t="shared" si="604"/>
        <v>2007.1591009999863</v>
      </c>
      <c r="AH583" s="20">
        <f t="shared" si="605"/>
        <v>141.06499999999954</v>
      </c>
      <c r="AI583" s="60">
        <f t="shared" si="606"/>
        <v>6.7208384851816239E-2</v>
      </c>
      <c r="AJ583" s="60">
        <f t="shared" ref="AJ583:AK583" si="657">1.3*AK583</f>
        <v>3.7180000000000004E-3</v>
      </c>
      <c r="AK583" s="60">
        <f t="shared" si="657"/>
        <v>2.8600000000000001E-3</v>
      </c>
      <c r="AL583" s="60">
        <f t="shared" si="608"/>
        <v>2.2000000000000001E-3</v>
      </c>
      <c r="AN583" s="60">
        <f t="shared" si="609"/>
        <v>6.6000000000000003E-2</v>
      </c>
    </row>
    <row r="584" spans="33:40">
      <c r="AG584" s="58">
        <f t="shared" si="604"/>
        <v>2007.1601009999863</v>
      </c>
      <c r="AH584" s="20">
        <f t="shared" si="605"/>
        <v>141.42999999999955</v>
      </c>
      <c r="AI584" s="60">
        <f t="shared" si="606"/>
        <v>6.6499809377683419E-2</v>
      </c>
      <c r="AJ584" s="60">
        <f t="shared" ref="AJ584:AK584" si="658">1.3*AK584</f>
        <v>3.7180000000000004E-3</v>
      </c>
      <c r="AK584" s="60">
        <f t="shared" si="658"/>
        <v>2.8600000000000001E-3</v>
      </c>
      <c r="AL584" s="60">
        <f t="shared" si="608"/>
        <v>2.2000000000000001E-3</v>
      </c>
      <c r="AN584" s="60">
        <f t="shared" si="609"/>
        <v>6.6000000000000003E-2</v>
      </c>
    </row>
    <row r="585" spans="33:40">
      <c r="AG585" s="58">
        <f t="shared" si="604"/>
        <v>2007.1611009999863</v>
      </c>
      <c r="AH585" s="20">
        <f t="shared" si="605"/>
        <v>141.79499999999956</v>
      </c>
      <c r="AI585" s="60">
        <f t="shared" si="606"/>
        <v>6.578023043016433E-2</v>
      </c>
      <c r="AJ585" s="60">
        <f t="shared" ref="AJ585:AK585" si="659">1.3*AK585</f>
        <v>3.7180000000000004E-3</v>
      </c>
      <c r="AK585" s="60">
        <f t="shared" si="659"/>
        <v>2.8600000000000001E-3</v>
      </c>
      <c r="AL585" s="60">
        <f t="shared" si="608"/>
        <v>2.2000000000000001E-3</v>
      </c>
      <c r="AN585" s="60">
        <f t="shared" si="609"/>
        <v>6.6000000000000003E-2</v>
      </c>
    </row>
    <row r="586" spans="33:40">
      <c r="AG586" s="58">
        <f t="shared" si="604"/>
        <v>2007.1621009999863</v>
      </c>
      <c r="AH586" s="20">
        <f t="shared" si="605"/>
        <v>142.15999999999957</v>
      </c>
      <c r="AI586" s="60">
        <f t="shared" si="606"/>
        <v>6.5080524140142371E-2</v>
      </c>
      <c r="AJ586" s="60">
        <f t="shared" ref="AJ586:AK586" si="660">1.3*AK586</f>
        <v>3.7180000000000004E-3</v>
      </c>
      <c r="AK586" s="60">
        <f t="shared" si="660"/>
        <v>2.8600000000000001E-3</v>
      </c>
      <c r="AL586" s="60">
        <f t="shared" si="608"/>
        <v>2.2000000000000001E-3</v>
      </c>
      <c r="AN586" s="60">
        <f t="shared" si="609"/>
        <v>6.6000000000000003E-2</v>
      </c>
    </row>
    <row r="587" spans="33:40">
      <c r="AG587" s="58">
        <f t="shared" si="604"/>
        <v>2007.1631009999862</v>
      </c>
      <c r="AH587" s="20">
        <f t="shared" si="605"/>
        <v>142.52499999999958</v>
      </c>
      <c r="AI587" s="60">
        <f t="shared" si="606"/>
        <v>6.4431145174974169E-2</v>
      </c>
      <c r="AJ587" s="60">
        <f t="shared" ref="AJ587:AK587" si="661">1.3*AK587</f>
        <v>3.7180000000000004E-3</v>
      </c>
      <c r="AK587" s="60">
        <f t="shared" si="661"/>
        <v>2.8600000000000001E-3</v>
      </c>
      <c r="AL587" s="60">
        <f t="shared" si="608"/>
        <v>2.2000000000000001E-3</v>
      </c>
      <c r="AN587" s="60">
        <f t="shared" si="609"/>
        <v>6.6000000000000003E-2</v>
      </c>
    </row>
    <row r="588" spans="33:40">
      <c r="AG588" s="58">
        <f t="shared" si="604"/>
        <v>2007.1641009999862</v>
      </c>
      <c r="AH588" s="20">
        <f t="shared" si="605"/>
        <v>142.88999999999959</v>
      </c>
      <c r="AI588" s="60">
        <f t="shared" si="606"/>
        <v>6.3860419480779057E-2</v>
      </c>
      <c r="AJ588" s="60">
        <f t="shared" ref="AJ588:AK588" si="662">1.3*AK588</f>
        <v>3.7180000000000004E-3</v>
      </c>
      <c r="AK588" s="60">
        <f t="shared" si="662"/>
        <v>2.8600000000000001E-3</v>
      </c>
      <c r="AL588" s="60">
        <f t="shared" si="608"/>
        <v>2.2000000000000001E-3</v>
      </c>
      <c r="AN588" s="60">
        <f t="shared" si="609"/>
        <v>6.6000000000000003E-2</v>
      </c>
    </row>
    <row r="589" spans="33:40">
      <c r="AG589" s="58">
        <f t="shared" si="604"/>
        <v>2007.1651009999862</v>
      </c>
      <c r="AH589" s="20">
        <f t="shared" si="605"/>
        <v>143.2549999999996</v>
      </c>
      <c r="AI589" s="60">
        <f t="shared" si="606"/>
        <v>6.3392953584935949E-2</v>
      </c>
      <c r="AJ589" s="60">
        <f t="shared" ref="AJ589:AK589" si="663">1.3*AK589</f>
        <v>3.7180000000000004E-3</v>
      </c>
      <c r="AK589" s="60">
        <f t="shared" si="663"/>
        <v>2.8600000000000001E-3</v>
      </c>
      <c r="AL589" s="60">
        <f t="shared" si="608"/>
        <v>2.2000000000000001E-3</v>
      </c>
      <c r="AN589" s="60">
        <f t="shared" si="609"/>
        <v>6.6000000000000003E-2</v>
      </c>
    </row>
    <row r="590" spans="33:40">
      <c r="AG590" s="58">
        <f t="shared" si="604"/>
        <v>2007.1661009999862</v>
      </c>
      <c r="AH590" s="20">
        <f t="shared" si="605"/>
        <v>143.61999999999961</v>
      </c>
      <c r="AI590" s="60">
        <f t="shared" si="606"/>
        <v>6.3048251364871896E-2</v>
      </c>
      <c r="AJ590" s="60">
        <f t="shared" ref="AJ590:AK590" si="664">1.3*AK590</f>
        <v>3.7180000000000004E-3</v>
      </c>
      <c r="AK590" s="60">
        <f t="shared" si="664"/>
        <v>2.8600000000000001E-3</v>
      </c>
      <c r="AL590" s="60">
        <f t="shared" si="608"/>
        <v>2.2000000000000001E-3</v>
      </c>
      <c r="AN590" s="60">
        <f t="shared" si="609"/>
        <v>6.6000000000000003E-2</v>
      </c>
    </row>
    <row r="591" spans="33:40">
      <c r="AG591" s="58">
        <f t="shared" si="604"/>
        <v>2007.1671009999861</v>
      </c>
      <c r="AH591" s="20">
        <f t="shared" si="605"/>
        <v>143.98499999999962</v>
      </c>
      <c r="AI591" s="60">
        <f t="shared" si="606"/>
        <v>6.2839617344674428E-2</v>
      </c>
      <c r="AJ591" s="60">
        <f t="shared" ref="AJ591:AK591" si="665">1.3*AK591</f>
        <v>3.7180000000000004E-3</v>
      </c>
      <c r="AK591" s="60">
        <f t="shared" si="665"/>
        <v>2.8600000000000001E-3</v>
      </c>
      <c r="AL591" s="60">
        <f t="shared" si="608"/>
        <v>2.2000000000000001E-3</v>
      </c>
      <c r="AN591" s="60">
        <f t="shared" si="609"/>
        <v>6.6000000000000003E-2</v>
      </c>
    </row>
    <row r="592" spans="33:40">
      <c r="AG592" s="58">
        <f t="shared" si="604"/>
        <v>2007.1681009999861</v>
      </c>
      <c r="AH592" s="20">
        <f t="shared" si="605"/>
        <v>144.34999999999962</v>
      </c>
      <c r="AI592" s="60">
        <f t="shared" si="606"/>
        <v>6.2773409210126932E-2</v>
      </c>
      <c r="AJ592" s="60">
        <f t="shared" ref="AJ592:AK592" si="666">1.3*AK592</f>
        <v>3.7180000000000004E-3</v>
      </c>
      <c r="AK592" s="60">
        <f t="shared" si="666"/>
        <v>2.8600000000000001E-3</v>
      </c>
      <c r="AL592" s="60">
        <f t="shared" si="608"/>
        <v>2.2000000000000001E-3</v>
      </c>
      <c r="AN592" s="60">
        <f t="shared" si="609"/>
        <v>6.6000000000000003E-2</v>
      </c>
    </row>
    <row r="593" spans="33:40">
      <c r="AG593" s="58">
        <f t="shared" si="604"/>
        <v>2007.1691009999861</v>
      </c>
      <c r="AH593" s="20">
        <f t="shared" si="605"/>
        <v>144.71499999999963</v>
      </c>
      <c r="AI593" s="60">
        <f t="shared" si="606"/>
        <v>6.284868227266141E-2</v>
      </c>
      <c r="AJ593" s="60">
        <f t="shared" ref="AJ593:AK593" si="667">1.3*AK593</f>
        <v>3.7180000000000004E-3</v>
      </c>
      <c r="AK593" s="60">
        <f t="shared" si="667"/>
        <v>2.8600000000000001E-3</v>
      </c>
      <c r="AL593" s="60">
        <f t="shared" si="608"/>
        <v>2.2000000000000001E-3</v>
      </c>
      <c r="AN593" s="60">
        <f t="shared" si="609"/>
        <v>6.6000000000000003E-2</v>
      </c>
    </row>
    <row r="594" spans="33:40">
      <c r="AG594" s="58">
        <f t="shared" si="604"/>
        <v>2007.1701009999861</v>
      </c>
      <c r="AH594" s="20">
        <f t="shared" si="605"/>
        <v>145.07999999999964</v>
      </c>
      <c r="AI594" s="60">
        <f t="shared" si="606"/>
        <v>6.3057246206180584E-2</v>
      </c>
      <c r="AJ594" s="60">
        <f t="shared" ref="AJ594:AK594" si="668">1.3*AK594</f>
        <v>3.7180000000000004E-3</v>
      </c>
      <c r="AK594" s="60">
        <f t="shared" si="668"/>
        <v>2.8600000000000001E-3</v>
      </c>
      <c r="AL594" s="60">
        <f t="shared" si="608"/>
        <v>2.2000000000000001E-3</v>
      </c>
      <c r="AN594" s="60">
        <f t="shared" si="609"/>
        <v>6.6000000000000003E-2</v>
      </c>
    </row>
    <row r="595" spans="33:40">
      <c r="AG595" s="58">
        <f t="shared" si="604"/>
        <v>2007.171100999986</v>
      </c>
      <c r="AH595" s="20">
        <f t="shared" si="605"/>
        <v>145.44499999999965</v>
      </c>
      <c r="AI595" s="60">
        <f t="shared" si="606"/>
        <v>6.3384130810568221E-2</v>
      </c>
      <c r="AJ595" s="60">
        <f t="shared" ref="AJ595:AK595" si="669">1.3*AK595</f>
        <v>3.7180000000000004E-3</v>
      </c>
      <c r="AK595" s="60">
        <f t="shared" si="669"/>
        <v>2.8600000000000001E-3</v>
      </c>
      <c r="AL595" s="60">
        <f t="shared" si="608"/>
        <v>2.2000000000000001E-3</v>
      </c>
      <c r="AN595" s="60">
        <f t="shared" si="609"/>
        <v>6.6000000000000003E-2</v>
      </c>
    </row>
    <row r="596" spans="33:40">
      <c r="AG596" s="58">
        <f t="shared" si="604"/>
        <v>2007.172100999986</v>
      </c>
      <c r="AH596" s="20">
        <f t="shared" si="605"/>
        <v>145.80999999999966</v>
      </c>
      <c r="AI596" s="60">
        <f t="shared" si="606"/>
        <v>6.3808434171410799E-2</v>
      </c>
      <c r="AJ596" s="60">
        <f t="shared" ref="AJ596:AK596" si="670">1.3*AK596</f>
        <v>3.7180000000000004E-3</v>
      </c>
      <c r="AK596" s="60">
        <f t="shared" si="670"/>
        <v>2.8600000000000001E-3</v>
      </c>
      <c r="AL596" s="60">
        <f t="shared" si="608"/>
        <v>2.2000000000000001E-3</v>
      </c>
      <c r="AN596" s="60">
        <f t="shared" si="609"/>
        <v>6.6000000000000003E-2</v>
      </c>
    </row>
    <row r="597" spans="33:40">
      <c r="AG597" s="58">
        <f t="shared" si="604"/>
        <v>2007.173100999986</v>
      </c>
      <c r="AH597" s="20">
        <f t="shared" si="605"/>
        <v>146.17499999999967</v>
      </c>
      <c r="AI597" s="60">
        <f t="shared" si="606"/>
        <v>6.430450472585518E-2</v>
      </c>
      <c r="AJ597" s="60">
        <f t="shared" ref="AJ597:AK597" si="671">1.3*AK597</f>
        <v>3.7180000000000004E-3</v>
      </c>
      <c r="AK597" s="60">
        <f t="shared" si="671"/>
        <v>2.8600000000000001E-3</v>
      </c>
      <c r="AL597" s="60">
        <f t="shared" si="608"/>
        <v>2.2000000000000001E-3</v>
      </c>
      <c r="AN597" s="60">
        <f t="shared" si="609"/>
        <v>6.6000000000000003E-2</v>
      </c>
    </row>
    <row r="598" spans="33:40">
      <c r="AG598" s="58">
        <f t="shared" si="604"/>
        <v>2007.174100999986</v>
      </c>
      <c r="AH598" s="20">
        <f t="shared" si="605"/>
        <v>146.53999999999968</v>
      </c>
      <c r="AI598" s="60">
        <f t="shared" si="606"/>
        <v>6.4843389661079581E-2</v>
      </c>
      <c r="AJ598" s="60">
        <f t="shared" ref="AJ598:AK598" si="672">1.3*AK598</f>
        <v>3.7180000000000004E-3</v>
      </c>
      <c r="AK598" s="60">
        <f t="shared" si="672"/>
        <v>2.8600000000000001E-3</v>
      </c>
      <c r="AL598" s="60">
        <f t="shared" si="608"/>
        <v>2.2000000000000001E-3</v>
      </c>
      <c r="AN598" s="60">
        <f t="shared" si="609"/>
        <v>6.6000000000000003E-2</v>
      </c>
    </row>
    <row r="599" spans="33:40">
      <c r="AG599" s="58">
        <f t="shared" ref="AG599:AG662" si="673">AG598+0.001</f>
        <v>2007.1751009999859</v>
      </c>
      <c r="AH599" s="20">
        <f t="shared" ref="AH599:AH662" si="674">AH598+(1.825/5)</f>
        <v>146.90499999999969</v>
      </c>
      <c r="AI599" s="60">
        <f t="shared" ref="AI599:AI662" si="675" xml:space="preserve"> AN599 + AJ599*SIN((2*PI()*(AG599-2000)/0.235745306106089) + 0.083216746) + AK599*SIN((2*PI()*(AG599-2000)/0.0785817687020297) + 3.39124283) + AL599*SIN((2*PI()*(AG599-2000)/0.0261939229006765) + 0.748950468)</f>
        <v>6.539446685714552E-2</v>
      </c>
      <c r="AJ599" s="60">
        <f t="shared" ref="AJ599:AK599" si="676">1.3*AK599</f>
        <v>3.7180000000000004E-3</v>
      </c>
      <c r="AK599" s="60">
        <f t="shared" si="676"/>
        <v>2.8600000000000001E-3</v>
      </c>
      <c r="AL599" s="60">
        <f t="shared" ref="AL599:AL662" si="677">AL598</f>
        <v>2.2000000000000001E-3</v>
      </c>
      <c r="AN599" s="60">
        <f t="shared" ref="AN599:AN662" si="678">AN598</f>
        <v>6.6000000000000003E-2</v>
      </c>
    </row>
    <row r="600" spans="33:40">
      <c r="AG600" s="58">
        <f t="shared" si="673"/>
        <v>2007.1761009999859</v>
      </c>
      <c r="AH600" s="20">
        <f t="shared" si="674"/>
        <v>147.2699999999997</v>
      </c>
      <c r="AI600" s="60">
        <f t="shared" si="675"/>
        <v>6.5927167111036272E-2</v>
      </c>
      <c r="AJ600" s="60">
        <f t="shared" ref="AJ600:AK600" si="679">1.3*AK600</f>
        <v>3.7180000000000004E-3</v>
      </c>
      <c r="AK600" s="60">
        <f t="shared" si="679"/>
        <v>2.8600000000000001E-3</v>
      </c>
      <c r="AL600" s="60">
        <f t="shared" si="677"/>
        <v>2.2000000000000001E-3</v>
      </c>
      <c r="AN600" s="60">
        <f t="shared" si="678"/>
        <v>6.6000000000000003E-2</v>
      </c>
    </row>
    <row r="601" spans="33:40">
      <c r="AG601" s="58">
        <f t="shared" si="673"/>
        <v>2007.1771009999859</v>
      </c>
      <c r="AH601" s="20">
        <f t="shared" si="674"/>
        <v>147.63499999999971</v>
      </c>
      <c r="AI601" s="60">
        <f t="shared" si="675"/>
        <v>6.6412688243011941E-2</v>
      </c>
      <c r="AJ601" s="60">
        <f t="shared" ref="AJ601:AK601" si="680">1.3*AK601</f>
        <v>3.7180000000000004E-3</v>
      </c>
      <c r="AK601" s="60">
        <f t="shared" si="680"/>
        <v>2.8600000000000001E-3</v>
      </c>
      <c r="AL601" s="60">
        <f t="shared" si="677"/>
        <v>2.2000000000000001E-3</v>
      </c>
      <c r="AN601" s="60">
        <f t="shared" si="678"/>
        <v>6.6000000000000003E-2</v>
      </c>
    </row>
    <row r="602" spans="33:40">
      <c r="AG602" s="58">
        <f t="shared" si="673"/>
        <v>2007.1781009999859</v>
      </c>
      <c r="AH602" s="20">
        <f t="shared" si="674"/>
        <v>147.99999999999972</v>
      </c>
      <c r="AI602" s="60">
        <f t="shared" si="675"/>
        <v>6.682560318399676E-2</v>
      </c>
      <c r="AJ602" s="60">
        <f t="shared" ref="AJ602:AK602" si="681">1.3*AK602</f>
        <v>3.7180000000000004E-3</v>
      </c>
      <c r="AK602" s="60">
        <f t="shared" si="681"/>
        <v>2.8600000000000001E-3</v>
      </c>
      <c r="AL602" s="60">
        <f t="shared" si="677"/>
        <v>2.2000000000000001E-3</v>
      </c>
      <c r="AN602" s="60">
        <f t="shared" si="678"/>
        <v>6.6000000000000003E-2</v>
      </c>
    </row>
    <row r="603" spans="33:40">
      <c r="AG603" s="58">
        <f t="shared" si="673"/>
        <v>2007.1791009999858</v>
      </c>
      <c r="AH603" s="20">
        <f t="shared" si="674"/>
        <v>148.36499999999972</v>
      </c>
      <c r="AI603" s="60">
        <f t="shared" si="675"/>
        <v>6.7145270244753294E-2</v>
      </c>
      <c r="AJ603" s="60">
        <f t="shared" ref="AJ603:AK603" si="682">1.3*AK603</f>
        <v>3.7180000000000004E-3</v>
      </c>
      <c r="AK603" s="60">
        <f t="shared" si="682"/>
        <v>2.8600000000000001E-3</v>
      </c>
      <c r="AL603" s="60">
        <f t="shared" si="677"/>
        <v>2.2000000000000001E-3</v>
      </c>
      <c r="AN603" s="60">
        <f t="shared" si="678"/>
        <v>6.6000000000000003E-2</v>
      </c>
    </row>
    <row r="604" spans="33:40">
      <c r="AG604" s="58">
        <f t="shared" si="673"/>
        <v>2007.1801009999858</v>
      </c>
      <c r="AH604" s="20">
        <f t="shared" si="674"/>
        <v>148.72999999999973</v>
      </c>
      <c r="AI604" s="60">
        <f t="shared" si="675"/>
        <v>6.735696512453386E-2</v>
      </c>
      <c r="AJ604" s="60">
        <f t="shared" ref="AJ604:AK604" si="683">1.3*AK604</f>
        <v>3.7180000000000004E-3</v>
      </c>
      <c r="AK604" s="60">
        <f t="shared" si="683"/>
        <v>2.8600000000000001E-3</v>
      </c>
      <c r="AL604" s="60">
        <f t="shared" si="677"/>
        <v>2.2000000000000001E-3</v>
      </c>
      <c r="AN604" s="60">
        <f t="shared" si="678"/>
        <v>6.6000000000000003E-2</v>
      </c>
    </row>
    <row r="605" spans="33:40">
      <c r="AG605" s="58">
        <f t="shared" si="673"/>
        <v>2007.1811009999858</v>
      </c>
      <c r="AH605" s="20">
        <f t="shared" si="674"/>
        <v>149.09499999999974</v>
      </c>
      <c r="AI605" s="60">
        <f t="shared" si="675"/>
        <v>6.7452670178203722E-2</v>
      </c>
      <c r="AJ605" s="60">
        <f t="shared" ref="AJ605:AK605" si="684">1.3*AK605</f>
        <v>3.7180000000000004E-3</v>
      </c>
      <c r="AK605" s="60">
        <f t="shared" si="684"/>
        <v>2.8600000000000001E-3</v>
      </c>
      <c r="AL605" s="60">
        <f t="shared" si="677"/>
        <v>2.2000000000000001E-3</v>
      </c>
      <c r="AN605" s="60">
        <f t="shared" si="678"/>
        <v>6.6000000000000003E-2</v>
      </c>
    </row>
    <row r="606" spans="33:40">
      <c r="AG606" s="58">
        <f t="shared" si="673"/>
        <v>2007.1821009999858</v>
      </c>
      <c r="AH606" s="20">
        <f t="shared" si="674"/>
        <v>149.45999999999975</v>
      </c>
      <c r="AI606" s="60">
        <f t="shared" si="675"/>
        <v>6.7431476112292374E-2</v>
      </c>
      <c r="AJ606" s="60">
        <f t="shared" ref="AJ606:AK606" si="685">1.3*AK606</f>
        <v>3.7180000000000004E-3</v>
      </c>
      <c r="AK606" s="60">
        <f t="shared" si="685"/>
        <v>2.8600000000000001E-3</v>
      </c>
      <c r="AL606" s="60">
        <f t="shared" si="677"/>
        <v>2.2000000000000001E-3</v>
      </c>
      <c r="AN606" s="60">
        <f t="shared" si="678"/>
        <v>6.6000000000000003E-2</v>
      </c>
    </row>
    <row r="607" spans="33:40">
      <c r="AG607" s="58">
        <f t="shared" si="673"/>
        <v>2007.1831009999858</v>
      </c>
      <c r="AH607" s="20">
        <f t="shared" si="674"/>
        <v>149.82499999999976</v>
      </c>
      <c r="AI607" s="60">
        <f t="shared" si="675"/>
        <v>6.7299573496648571E-2</v>
      </c>
      <c r="AJ607" s="60">
        <f t="shared" ref="AJ607:AK607" si="686">1.3*AK607</f>
        <v>3.7180000000000004E-3</v>
      </c>
      <c r="AK607" s="60">
        <f t="shared" si="686"/>
        <v>2.8600000000000001E-3</v>
      </c>
      <c r="AL607" s="60">
        <f t="shared" si="677"/>
        <v>2.2000000000000001E-3</v>
      </c>
      <c r="AN607" s="60">
        <f t="shared" si="678"/>
        <v>6.6000000000000003E-2</v>
      </c>
    </row>
    <row r="608" spans="33:40">
      <c r="AG608" s="58">
        <f t="shared" si="673"/>
        <v>2007.1841009999857</v>
      </c>
      <c r="AH608" s="20">
        <f t="shared" si="674"/>
        <v>150.18999999999977</v>
      </c>
      <c r="AI608" s="60">
        <f t="shared" si="675"/>
        <v>6.7069834986984309E-2</v>
      </c>
      <c r="AJ608" s="60">
        <f t="shared" ref="AJ608:AK608" si="687">1.3*AK608</f>
        <v>3.7180000000000004E-3</v>
      </c>
      <c r="AK608" s="60">
        <f t="shared" si="687"/>
        <v>2.8600000000000001E-3</v>
      </c>
      <c r="AL608" s="60">
        <f t="shared" si="677"/>
        <v>2.2000000000000001E-3</v>
      </c>
      <c r="AN608" s="60">
        <f t="shared" si="678"/>
        <v>6.6000000000000003E-2</v>
      </c>
    </row>
    <row r="609" spans="33:40">
      <c r="AG609" s="58">
        <f t="shared" si="673"/>
        <v>2007.1851009999857</v>
      </c>
      <c r="AH609" s="20">
        <f t="shared" si="674"/>
        <v>150.55499999999978</v>
      </c>
      <c r="AI609" s="60">
        <f t="shared" si="675"/>
        <v>6.676101260830232E-2</v>
      </c>
      <c r="AJ609" s="60">
        <f t="shared" ref="AJ609:AK609" si="688">1.3*AK609</f>
        <v>3.7180000000000004E-3</v>
      </c>
      <c r="AK609" s="60">
        <f t="shared" si="688"/>
        <v>2.8600000000000001E-3</v>
      </c>
      <c r="AL609" s="60">
        <f t="shared" si="677"/>
        <v>2.2000000000000001E-3</v>
      </c>
      <c r="AN609" s="60">
        <f t="shared" si="678"/>
        <v>6.6000000000000003E-2</v>
      </c>
    </row>
    <row r="610" spans="33:40">
      <c r="AG610" s="58">
        <f t="shared" si="673"/>
        <v>2007.1861009999857</v>
      </c>
      <c r="AH610" s="20">
        <f t="shared" si="674"/>
        <v>150.91999999999979</v>
      </c>
      <c r="AI610" s="60">
        <f t="shared" si="675"/>
        <v>6.6396596506830927E-2</v>
      </c>
      <c r="AJ610" s="60">
        <f t="shared" ref="AJ610:AK610" si="689">1.3*AK610</f>
        <v>3.7180000000000004E-3</v>
      </c>
      <c r="AK610" s="60">
        <f t="shared" si="689"/>
        <v>2.8600000000000001E-3</v>
      </c>
      <c r="AL610" s="60">
        <f t="shared" si="677"/>
        <v>2.2000000000000001E-3</v>
      </c>
      <c r="AN610" s="60">
        <f t="shared" si="678"/>
        <v>6.6000000000000003E-2</v>
      </c>
    </row>
    <row r="611" spans="33:40">
      <c r="AG611" s="58">
        <f t="shared" si="673"/>
        <v>2007.1871009999857</v>
      </c>
      <c r="AH611" s="20">
        <f t="shared" si="674"/>
        <v>151.2849999999998</v>
      </c>
      <c r="AI611" s="60">
        <f t="shared" si="675"/>
        <v>6.6003400975409521E-2</v>
      </c>
      <c r="AJ611" s="60">
        <f t="shared" ref="AJ611:AK611" si="690">1.3*AK611</f>
        <v>3.7180000000000004E-3</v>
      </c>
      <c r="AK611" s="60">
        <f t="shared" si="690"/>
        <v>2.8600000000000001E-3</v>
      </c>
      <c r="AL611" s="60">
        <f t="shared" si="677"/>
        <v>2.2000000000000001E-3</v>
      </c>
      <c r="AN611" s="60">
        <f t="shared" si="678"/>
        <v>6.6000000000000003E-2</v>
      </c>
    </row>
    <row r="612" spans="33:40">
      <c r="AG612" s="58">
        <f t="shared" si="673"/>
        <v>2007.1881009999856</v>
      </c>
      <c r="AH612" s="20">
        <f t="shared" si="674"/>
        <v>151.64999999999981</v>
      </c>
      <c r="AI612" s="60">
        <f t="shared" si="675"/>
        <v>6.560995918348636E-2</v>
      </c>
      <c r="AJ612" s="60">
        <f t="shared" ref="AJ612:AK612" si="691">1.3*AK612</f>
        <v>3.7180000000000004E-3</v>
      </c>
      <c r="AK612" s="60">
        <f t="shared" si="691"/>
        <v>2.8600000000000001E-3</v>
      </c>
      <c r="AL612" s="60">
        <f t="shared" si="677"/>
        <v>2.2000000000000001E-3</v>
      </c>
      <c r="AN612" s="60">
        <f t="shared" si="678"/>
        <v>6.6000000000000003E-2</v>
      </c>
    </row>
    <row r="613" spans="33:40">
      <c r="AG613" s="58">
        <f t="shared" si="673"/>
        <v>2007.1891009999856</v>
      </c>
      <c r="AH613" s="20">
        <f t="shared" si="674"/>
        <v>152.01499999999982</v>
      </c>
      <c r="AI613" s="60">
        <f t="shared" si="675"/>
        <v>6.5244819003155555E-2</v>
      </c>
      <c r="AJ613" s="60">
        <f t="shared" ref="AJ613:AK613" si="692">1.3*AK613</f>
        <v>3.7180000000000004E-3</v>
      </c>
      <c r="AK613" s="60">
        <f t="shared" si="692"/>
        <v>2.8600000000000001E-3</v>
      </c>
      <c r="AL613" s="60">
        <f t="shared" si="677"/>
        <v>2.2000000000000001E-3</v>
      </c>
      <c r="AN613" s="60">
        <f t="shared" si="678"/>
        <v>6.6000000000000003E-2</v>
      </c>
    </row>
    <row r="614" spans="33:40">
      <c r="AG614" s="58">
        <f t="shared" si="673"/>
        <v>2007.1901009999856</v>
      </c>
      <c r="AH614" s="20">
        <f t="shared" si="674"/>
        <v>152.37999999999982</v>
      </c>
      <c r="AI614" s="60">
        <f t="shared" si="675"/>
        <v>6.4934837989229624E-2</v>
      </c>
      <c r="AJ614" s="60">
        <f t="shared" ref="AJ614:AK614" si="693">1.3*AK614</f>
        <v>3.7180000000000004E-3</v>
      </c>
      <c r="AK614" s="60">
        <f t="shared" si="693"/>
        <v>2.8600000000000001E-3</v>
      </c>
      <c r="AL614" s="60">
        <f t="shared" si="677"/>
        <v>2.2000000000000001E-3</v>
      </c>
      <c r="AN614" s="60">
        <f t="shared" si="678"/>
        <v>6.6000000000000003E-2</v>
      </c>
    </row>
    <row r="615" spans="33:40">
      <c r="AG615" s="58">
        <f t="shared" si="673"/>
        <v>2007.1911009999856</v>
      </c>
      <c r="AH615" s="20">
        <f t="shared" si="674"/>
        <v>152.74499999999983</v>
      </c>
      <c r="AI615" s="60">
        <f t="shared" si="675"/>
        <v>6.4703575619852821E-2</v>
      </c>
      <c r="AJ615" s="60">
        <f t="shared" ref="AJ615:AK615" si="694">1.3*AK615</f>
        <v>3.7180000000000004E-3</v>
      </c>
      <c r="AK615" s="60">
        <f t="shared" si="694"/>
        <v>2.8600000000000001E-3</v>
      </c>
      <c r="AL615" s="60">
        <f t="shared" si="677"/>
        <v>2.2000000000000001E-3</v>
      </c>
      <c r="AN615" s="60">
        <f t="shared" si="678"/>
        <v>6.6000000000000003E-2</v>
      </c>
    </row>
    <row r="616" spans="33:40">
      <c r="AG616" s="58">
        <f t="shared" si="673"/>
        <v>2007.1921009999855</v>
      </c>
      <c r="AH616" s="20">
        <f t="shared" si="674"/>
        <v>153.10999999999984</v>
      </c>
      <c r="AI616" s="60">
        <f t="shared" si="675"/>
        <v>6.4569875331686191E-2</v>
      </c>
      <c r="AJ616" s="60">
        <f t="shared" ref="AJ616:AK616" si="695">1.3*AK616</f>
        <v>3.7180000000000004E-3</v>
      </c>
      <c r="AK616" s="60">
        <f t="shared" si="695"/>
        <v>2.8600000000000001E-3</v>
      </c>
      <c r="AL616" s="60">
        <f t="shared" si="677"/>
        <v>2.2000000000000001E-3</v>
      </c>
      <c r="AN616" s="60">
        <f t="shared" si="678"/>
        <v>6.6000000000000003E-2</v>
      </c>
    </row>
    <row r="617" spans="33:40">
      <c r="AG617" s="58">
        <f t="shared" si="673"/>
        <v>2007.1931009999855</v>
      </c>
      <c r="AH617" s="20">
        <f t="shared" si="674"/>
        <v>153.47499999999985</v>
      </c>
      <c r="AI617" s="60">
        <f t="shared" si="675"/>
        <v>6.4546718009445031E-2</v>
      </c>
      <c r="AJ617" s="60">
        <f t="shared" ref="AJ617:AK617" si="696">1.3*AK617</f>
        <v>3.7180000000000004E-3</v>
      </c>
      <c r="AK617" s="60">
        <f t="shared" si="696"/>
        <v>2.8600000000000001E-3</v>
      </c>
      <c r="AL617" s="60">
        <f t="shared" si="677"/>
        <v>2.2000000000000001E-3</v>
      </c>
      <c r="AN617" s="60">
        <f t="shared" si="678"/>
        <v>6.6000000000000003E-2</v>
      </c>
    </row>
    <row r="618" spans="33:40">
      <c r="AG618" s="58">
        <f t="shared" si="673"/>
        <v>2007.1941009999855</v>
      </c>
      <c r="AH618" s="20">
        <f t="shared" si="674"/>
        <v>153.83999999999986</v>
      </c>
      <c r="AI618" s="60">
        <f t="shared" si="675"/>
        <v>6.4640413036272673E-2</v>
      </c>
      <c r="AJ618" s="60">
        <f t="shared" ref="AJ618:AK618" si="697">1.3*AK618</f>
        <v>3.7180000000000004E-3</v>
      </c>
      <c r="AK618" s="60">
        <f t="shared" si="697"/>
        <v>2.8600000000000001E-3</v>
      </c>
      <c r="AL618" s="60">
        <f t="shared" si="677"/>
        <v>2.2000000000000001E-3</v>
      </c>
      <c r="AN618" s="60">
        <f t="shared" si="678"/>
        <v>6.6000000000000003E-2</v>
      </c>
    </row>
    <row r="619" spans="33:40">
      <c r="AG619" s="58">
        <f t="shared" si="673"/>
        <v>2007.1951009999855</v>
      </c>
      <c r="AH619" s="20">
        <f t="shared" si="674"/>
        <v>154.20499999999987</v>
      </c>
      <c r="AI619" s="60">
        <f t="shared" si="675"/>
        <v>6.4850173669702041E-2</v>
      </c>
      <c r="AJ619" s="60">
        <f t="shared" ref="AJ619:AK619" si="698">1.3*AK619</f>
        <v>3.7180000000000004E-3</v>
      </c>
      <c r="AK619" s="60">
        <f t="shared" si="698"/>
        <v>2.8600000000000001E-3</v>
      </c>
      <c r="AL619" s="60">
        <f t="shared" si="677"/>
        <v>2.2000000000000001E-3</v>
      </c>
      <c r="AN619" s="60">
        <f t="shared" si="678"/>
        <v>6.6000000000000003E-2</v>
      </c>
    </row>
    <row r="620" spans="33:40">
      <c r="AG620" s="58">
        <f t="shared" si="673"/>
        <v>2007.1961009999854</v>
      </c>
      <c r="AH620" s="20">
        <f t="shared" si="674"/>
        <v>154.56999999999988</v>
      </c>
      <c r="AI620" s="60">
        <f t="shared" si="675"/>
        <v>6.5168101485551369E-2</v>
      </c>
      <c r="AJ620" s="60">
        <f t="shared" ref="AJ620:AK620" si="699">1.3*AK620</f>
        <v>3.7180000000000004E-3</v>
      </c>
      <c r="AK620" s="60">
        <f t="shared" si="699"/>
        <v>2.8600000000000001E-3</v>
      </c>
      <c r="AL620" s="60">
        <f t="shared" si="677"/>
        <v>2.2000000000000001E-3</v>
      </c>
      <c r="AN620" s="60">
        <f t="shared" si="678"/>
        <v>6.6000000000000003E-2</v>
      </c>
    </row>
    <row r="621" spans="33:40">
      <c r="AG621" s="58">
        <f t="shared" si="673"/>
        <v>2007.1971009999854</v>
      </c>
      <c r="AH621" s="20">
        <f t="shared" si="674"/>
        <v>154.93499999999989</v>
      </c>
      <c r="AI621" s="60">
        <f t="shared" si="675"/>
        <v>6.5579581190072622E-2</v>
      </c>
      <c r="AJ621" s="60">
        <f t="shared" ref="AJ621:AK621" si="700">1.3*AK621</f>
        <v>3.7180000000000004E-3</v>
      </c>
      <c r="AK621" s="60">
        <f t="shared" si="700"/>
        <v>2.8600000000000001E-3</v>
      </c>
      <c r="AL621" s="60">
        <f t="shared" si="677"/>
        <v>2.2000000000000001E-3</v>
      </c>
      <c r="AN621" s="60">
        <f t="shared" si="678"/>
        <v>6.6000000000000003E-2</v>
      </c>
    </row>
    <row r="622" spans="33:40">
      <c r="AG622" s="58">
        <f t="shared" si="673"/>
        <v>2007.1981009999854</v>
      </c>
      <c r="AH622" s="20">
        <f t="shared" si="674"/>
        <v>155.2999999999999</v>
      </c>
      <c r="AI622" s="60">
        <f t="shared" si="675"/>
        <v>6.6064063581591684E-2</v>
      </c>
      <c r="AJ622" s="60">
        <f t="shared" ref="AJ622:AK622" si="701">1.3*AK622</f>
        <v>3.7180000000000004E-3</v>
      </c>
      <c r="AK622" s="60">
        <f t="shared" si="701"/>
        <v>2.8600000000000001E-3</v>
      </c>
      <c r="AL622" s="60">
        <f t="shared" si="677"/>
        <v>2.2000000000000001E-3</v>
      </c>
      <c r="AN622" s="60">
        <f t="shared" si="678"/>
        <v>6.6000000000000003E-2</v>
      </c>
    </row>
    <row r="623" spans="33:40">
      <c r="AG623" s="58">
        <f t="shared" si="673"/>
        <v>2007.1991009999854</v>
      </c>
      <c r="AH623" s="20">
        <f t="shared" si="674"/>
        <v>155.66499999999991</v>
      </c>
      <c r="AI623" s="60">
        <f t="shared" si="675"/>
        <v>6.6596192193578874E-2</v>
      </c>
      <c r="AJ623" s="60">
        <f t="shared" ref="AJ623:AK623" si="702">1.3*AK623</f>
        <v>3.7180000000000004E-3</v>
      </c>
      <c r="AK623" s="60">
        <f t="shared" si="702"/>
        <v>2.8600000000000001E-3</v>
      </c>
      <c r="AL623" s="60">
        <f t="shared" si="677"/>
        <v>2.2000000000000001E-3</v>
      </c>
      <c r="AN623" s="60">
        <f t="shared" si="678"/>
        <v>6.6000000000000003E-2</v>
      </c>
    </row>
    <row r="624" spans="33:40">
      <c r="AG624" s="58">
        <f t="shared" si="673"/>
        <v>2007.2001009999854</v>
      </c>
      <c r="AH624" s="20">
        <f t="shared" si="674"/>
        <v>156.02999999999992</v>
      </c>
      <c r="AI624" s="60">
        <f t="shared" si="675"/>
        <v>6.7147209445835451E-2</v>
      </c>
      <c r="AJ624" s="60">
        <f t="shared" ref="AJ624:AK624" si="703">1.3*AK624</f>
        <v>3.7180000000000004E-3</v>
      </c>
      <c r="AK624" s="60">
        <f t="shared" si="703"/>
        <v>2.8600000000000001E-3</v>
      </c>
      <c r="AL624" s="60">
        <f t="shared" si="677"/>
        <v>2.2000000000000001E-3</v>
      </c>
      <c r="AN624" s="60">
        <f t="shared" si="678"/>
        <v>6.6000000000000003E-2</v>
      </c>
    </row>
    <row r="625" spans="33:40">
      <c r="AG625" s="58">
        <f t="shared" si="673"/>
        <v>2007.2011009999853</v>
      </c>
      <c r="AH625" s="20">
        <f t="shared" si="674"/>
        <v>156.39499999999992</v>
      </c>
      <c r="AI625" s="60">
        <f t="shared" si="675"/>
        <v>6.7686562097776529E-2</v>
      </c>
      <c r="AJ625" s="60">
        <f t="shared" ref="AJ625:AK625" si="704">1.3*AK625</f>
        <v>3.7180000000000004E-3</v>
      </c>
      <c r="AK625" s="60">
        <f t="shared" si="704"/>
        <v>2.8600000000000001E-3</v>
      </c>
      <c r="AL625" s="60">
        <f t="shared" si="677"/>
        <v>2.2000000000000001E-3</v>
      </c>
      <c r="AN625" s="60">
        <f t="shared" si="678"/>
        <v>6.6000000000000003E-2</v>
      </c>
    </row>
    <row r="626" spans="33:40">
      <c r="AG626" s="58">
        <f t="shared" si="673"/>
        <v>2007.2021009999853</v>
      </c>
      <c r="AH626" s="20">
        <f t="shared" si="674"/>
        <v>156.75999999999993</v>
      </c>
      <c r="AI626" s="60">
        <f t="shared" si="675"/>
        <v>6.8183614355934286E-2</v>
      </c>
      <c r="AJ626" s="60">
        <f t="shared" ref="AJ626:AK626" si="705">1.3*AK626</f>
        <v>3.7180000000000004E-3</v>
      </c>
      <c r="AK626" s="60">
        <f t="shared" si="705"/>
        <v>2.8600000000000001E-3</v>
      </c>
      <c r="AL626" s="60">
        <f t="shared" si="677"/>
        <v>2.2000000000000001E-3</v>
      </c>
      <c r="AN626" s="60">
        <f t="shared" si="678"/>
        <v>6.6000000000000003E-2</v>
      </c>
    </row>
    <row r="627" spans="33:40">
      <c r="AG627" s="58">
        <f t="shared" si="673"/>
        <v>2007.2031009999853</v>
      </c>
      <c r="AH627" s="20">
        <f t="shared" si="674"/>
        <v>157.12499999999994</v>
      </c>
      <c r="AI627" s="60">
        <f t="shared" si="675"/>
        <v>6.8609370792105884E-2</v>
      </c>
      <c r="AJ627" s="60">
        <f t="shared" ref="AJ627:AK627" si="706">1.3*AK627</f>
        <v>3.7180000000000004E-3</v>
      </c>
      <c r="AK627" s="60">
        <f t="shared" si="706"/>
        <v>2.8600000000000001E-3</v>
      </c>
      <c r="AL627" s="60">
        <f t="shared" si="677"/>
        <v>2.2000000000000001E-3</v>
      </c>
      <c r="AN627" s="60">
        <f t="shared" si="678"/>
        <v>6.6000000000000003E-2</v>
      </c>
    </row>
    <row r="628" spans="33:40">
      <c r="AG628" s="58">
        <f t="shared" si="673"/>
        <v>2007.2041009999853</v>
      </c>
      <c r="AH628" s="20">
        <f t="shared" si="674"/>
        <v>157.48999999999995</v>
      </c>
      <c r="AI628" s="60">
        <f t="shared" si="675"/>
        <v>6.8938110634142485E-2</v>
      </c>
      <c r="AJ628" s="60">
        <f t="shared" ref="AJ628:AK628" si="707">1.3*AK628</f>
        <v>3.7180000000000004E-3</v>
      </c>
      <c r="AK628" s="60">
        <f t="shared" si="707"/>
        <v>2.8600000000000001E-3</v>
      </c>
      <c r="AL628" s="60">
        <f t="shared" si="677"/>
        <v>2.2000000000000001E-3</v>
      </c>
      <c r="AN628" s="60">
        <f t="shared" si="678"/>
        <v>6.6000000000000003E-2</v>
      </c>
    </row>
    <row r="629" spans="33:40">
      <c r="AG629" s="58">
        <f t="shared" si="673"/>
        <v>2007.2051009999852</v>
      </c>
      <c r="AH629" s="20">
        <f t="shared" si="674"/>
        <v>157.85499999999996</v>
      </c>
      <c r="AI629" s="60">
        <f t="shared" si="675"/>
        <v>6.914884003229764E-2</v>
      </c>
      <c r="AJ629" s="60">
        <f t="shared" ref="AJ629:AK629" si="708">1.3*AK629</f>
        <v>3.7180000000000004E-3</v>
      </c>
      <c r="AK629" s="60">
        <f t="shared" si="708"/>
        <v>2.8600000000000001E-3</v>
      </c>
      <c r="AL629" s="60">
        <f t="shared" si="677"/>
        <v>2.2000000000000001E-3</v>
      </c>
      <c r="AN629" s="60">
        <f t="shared" si="678"/>
        <v>6.6000000000000003E-2</v>
      </c>
    </row>
    <row r="630" spans="33:40">
      <c r="AG630" s="58">
        <f t="shared" si="673"/>
        <v>2007.2061009999852</v>
      </c>
      <c r="AH630" s="20">
        <f t="shared" si="674"/>
        <v>158.21999999999997</v>
      </c>
      <c r="AI630" s="60">
        <f t="shared" si="675"/>
        <v>6.9226479292035598E-2</v>
      </c>
      <c r="AJ630" s="60">
        <f t="shared" ref="AJ630:AK630" si="709">1.3*AK630</f>
        <v>3.7180000000000004E-3</v>
      </c>
      <c r="AK630" s="60">
        <f t="shared" si="709"/>
        <v>2.8600000000000001E-3</v>
      </c>
      <c r="AL630" s="60">
        <f t="shared" si="677"/>
        <v>2.2000000000000001E-3</v>
      </c>
      <c r="AN630" s="60">
        <f t="shared" si="678"/>
        <v>6.6000000000000003E-2</v>
      </c>
    </row>
    <row r="631" spans="33:40">
      <c r="AG631" s="58">
        <f t="shared" si="673"/>
        <v>2007.2071009999852</v>
      </c>
      <c r="AH631" s="20">
        <f t="shared" si="674"/>
        <v>158.58499999999998</v>
      </c>
      <c r="AI631" s="60">
        <f t="shared" si="675"/>
        <v>6.9162717204541813E-2</v>
      </c>
      <c r="AJ631" s="60">
        <f t="shared" ref="AJ631:AK631" si="710">1.3*AK631</f>
        <v>3.7180000000000004E-3</v>
      </c>
      <c r="AK631" s="60">
        <f t="shared" si="710"/>
        <v>2.8600000000000001E-3</v>
      </c>
      <c r="AL631" s="60">
        <f t="shared" si="677"/>
        <v>2.2000000000000001E-3</v>
      </c>
      <c r="AN631" s="60">
        <f t="shared" si="678"/>
        <v>6.6000000000000003E-2</v>
      </c>
    </row>
    <row r="632" spans="33:40">
      <c r="AG632" s="58">
        <f t="shared" si="673"/>
        <v>2007.2081009999852</v>
      </c>
      <c r="AH632" s="20">
        <f t="shared" si="674"/>
        <v>158.94999999999999</v>
      </c>
      <c r="AI632" s="60">
        <f t="shared" si="675"/>
        <v>6.8956483632122298E-2</v>
      </c>
      <c r="AJ632" s="60">
        <f t="shared" ref="AJ632:AK632" si="711">1.3*AK632</f>
        <v>3.7180000000000004E-3</v>
      </c>
      <c r="AK632" s="60">
        <f t="shared" si="711"/>
        <v>2.8600000000000001E-3</v>
      </c>
      <c r="AL632" s="60">
        <f t="shared" si="677"/>
        <v>2.2000000000000001E-3</v>
      </c>
      <c r="AN632" s="60">
        <f t="shared" si="678"/>
        <v>6.6000000000000003E-2</v>
      </c>
    </row>
    <row r="633" spans="33:40">
      <c r="AG633" s="58">
        <f t="shared" si="673"/>
        <v>2007.2091009999851</v>
      </c>
      <c r="AH633" s="20">
        <f t="shared" si="674"/>
        <v>159.315</v>
      </c>
      <c r="AI633" s="60">
        <f t="shared" si="675"/>
        <v>6.8614013328029327E-2</v>
      </c>
      <c r="AJ633" s="60">
        <f t="shared" ref="AJ633:AK633" si="712">1.3*AK633</f>
        <v>3.7180000000000004E-3</v>
      </c>
      <c r="AK633" s="60">
        <f t="shared" si="712"/>
        <v>2.8600000000000001E-3</v>
      </c>
      <c r="AL633" s="60">
        <f t="shared" si="677"/>
        <v>2.2000000000000001E-3</v>
      </c>
      <c r="AN633" s="60">
        <f t="shared" si="678"/>
        <v>6.6000000000000003E-2</v>
      </c>
    </row>
    <row r="634" spans="33:40">
      <c r="AG634" s="58">
        <f t="shared" si="673"/>
        <v>2007.2101009999851</v>
      </c>
      <c r="AH634" s="20">
        <f t="shared" si="674"/>
        <v>159.68</v>
      </c>
      <c r="AI634" s="60">
        <f t="shared" si="675"/>
        <v>6.8148497339578187E-2</v>
      </c>
      <c r="AJ634" s="60">
        <f t="shared" ref="AJ634:AK634" si="713">1.3*AK634</f>
        <v>3.7180000000000004E-3</v>
      </c>
      <c r="AK634" s="60">
        <f t="shared" si="713"/>
        <v>2.8600000000000001E-3</v>
      </c>
      <c r="AL634" s="60">
        <f t="shared" si="677"/>
        <v>2.2000000000000001E-3</v>
      </c>
      <c r="AN634" s="60">
        <f t="shared" si="678"/>
        <v>6.6000000000000003E-2</v>
      </c>
    </row>
    <row r="635" spans="33:40">
      <c r="AG635" s="58">
        <f t="shared" si="673"/>
        <v>2007.2111009999851</v>
      </c>
      <c r="AH635" s="20">
        <f t="shared" si="674"/>
        <v>160.04500000000002</v>
      </c>
      <c r="AI635" s="60">
        <f t="shared" si="675"/>
        <v>6.7579341921803274E-2</v>
      </c>
      <c r="AJ635" s="60">
        <f t="shared" ref="AJ635:AK635" si="714">1.3*AK635</f>
        <v>3.7180000000000004E-3</v>
      </c>
      <c r="AK635" s="60">
        <f t="shared" si="714"/>
        <v>2.8600000000000001E-3</v>
      </c>
      <c r="AL635" s="60">
        <f t="shared" si="677"/>
        <v>2.2000000000000001E-3</v>
      </c>
      <c r="AN635" s="60">
        <f t="shared" si="678"/>
        <v>6.6000000000000003E-2</v>
      </c>
    </row>
    <row r="636" spans="33:40">
      <c r="AG636" s="58">
        <f t="shared" si="673"/>
        <v>2007.2121009999851</v>
      </c>
      <c r="AH636" s="20">
        <f t="shared" si="674"/>
        <v>160.41000000000003</v>
      </c>
      <c r="AI636" s="60">
        <f t="shared" si="675"/>
        <v>6.6931077326372254E-2</v>
      </c>
      <c r="AJ636" s="60">
        <f t="shared" ref="AJ636:AK636" si="715">1.3*AK636</f>
        <v>3.7180000000000004E-3</v>
      </c>
      <c r="AK636" s="60">
        <f t="shared" si="715"/>
        <v>2.8600000000000001E-3</v>
      </c>
      <c r="AL636" s="60">
        <f t="shared" si="677"/>
        <v>2.2000000000000001E-3</v>
      </c>
      <c r="AN636" s="60">
        <f t="shared" si="678"/>
        <v>6.6000000000000003E-2</v>
      </c>
    </row>
    <row r="637" spans="33:40">
      <c r="AG637" s="58">
        <f t="shared" si="673"/>
        <v>2007.213100999985</v>
      </c>
      <c r="AH637" s="20">
        <f t="shared" si="674"/>
        <v>160.77500000000003</v>
      </c>
      <c r="AI637" s="60">
        <f t="shared" si="675"/>
        <v>6.6231978842491046E-2</v>
      </c>
      <c r="AJ637" s="60">
        <f t="shared" ref="AJ637:AK637" si="716">1.3*AK637</f>
        <v>3.7180000000000004E-3</v>
      </c>
      <c r="AK637" s="60">
        <f t="shared" si="716"/>
        <v>2.8600000000000001E-3</v>
      </c>
      <c r="AL637" s="60">
        <f t="shared" si="677"/>
        <v>2.2000000000000001E-3</v>
      </c>
      <c r="AN637" s="60">
        <f t="shared" si="678"/>
        <v>6.6000000000000003E-2</v>
      </c>
    </row>
    <row r="638" spans="33:40">
      <c r="AG638" s="58">
        <f t="shared" si="673"/>
        <v>2007.214100999985</v>
      </c>
      <c r="AH638" s="20">
        <f t="shared" si="674"/>
        <v>161.14000000000004</v>
      </c>
      <c r="AI638" s="60">
        <f t="shared" si="675"/>
        <v>6.5512478907312863E-2</v>
      </c>
      <c r="AJ638" s="60">
        <f t="shared" ref="AJ638:AK638" si="717">1.3*AK638</f>
        <v>3.7180000000000004E-3</v>
      </c>
      <c r="AK638" s="60">
        <f t="shared" si="717"/>
        <v>2.8600000000000001E-3</v>
      </c>
      <c r="AL638" s="60">
        <f t="shared" si="677"/>
        <v>2.2000000000000001E-3</v>
      </c>
      <c r="AN638" s="60">
        <f t="shared" si="678"/>
        <v>6.6000000000000003E-2</v>
      </c>
    </row>
    <row r="639" spans="33:40">
      <c r="AG639" s="58">
        <f t="shared" si="673"/>
        <v>2007.215100999985</v>
      </c>
      <c r="AH639" s="20">
        <f t="shared" si="674"/>
        <v>161.50500000000005</v>
      </c>
      <c r="AI639" s="60">
        <f t="shared" si="675"/>
        <v>6.4803461031743781E-2</v>
      </c>
      <c r="AJ639" s="60">
        <f t="shared" ref="AJ639:AK639" si="718">1.3*AK639</f>
        <v>3.7180000000000004E-3</v>
      </c>
      <c r="AK639" s="60">
        <f t="shared" si="718"/>
        <v>2.8600000000000001E-3</v>
      </c>
      <c r="AL639" s="60">
        <f t="shared" si="677"/>
        <v>2.2000000000000001E-3</v>
      </c>
      <c r="AN639" s="60">
        <f t="shared" si="678"/>
        <v>6.6000000000000003E-2</v>
      </c>
    </row>
    <row r="640" spans="33:40">
      <c r="AG640" s="58">
        <f t="shared" si="673"/>
        <v>2007.216100999985</v>
      </c>
      <c r="AH640" s="20">
        <f t="shared" si="674"/>
        <v>161.87000000000006</v>
      </c>
      <c r="AI640" s="60">
        <f t="shared" si="675"/>
        <v>6.4134533020655221E-2</v>
      </c>
      <c r="AJ640" s="60">
        <f t="shared" ref="AJ640:AK640" si="719">1.3*AK640</f>
        <v>3.7180000000000004E-3</v>
      </c>
      <c r="AK640" s="60">
        <f t="shared" si="719"/>
        <v>2.8600000000000001E-3</v>
      </c>
      <c r="AL640" s="60">
        <f t="shared" si="677"/>
        <v>2.2000000000000001E-3</v>
      </c>
      <c r="AN640" s="60">
        <f t="shared" si="678"/>
        <v>6.6000000000000003E-2</v>
      </c>
    </row>
    <row r="641" spans="33:40">
      <c r="AG641" s="58">
        <f t="shared" si="673"/>
        <v>2007.217100999985</v>
      </c>
      <c r="AH641" s="20">
        <f t="shared" si="674"/>
        <v>162.23500000000007</v>
      </c>
      <c r="AI641" s="60">
        <f t="shared" si="675"/>
        <v>6.3532378119077068E-2</v>
      </c>
      <c r="AJ641" s="60">
        <f t="shared" ref="AJ641:AK641" si="720">1.3*AK641</f>
        <v>3.7180000000000004E-3</v>
      </c>
      <c r="AK641" s="60">
        <f t="shared" si="720"/>
        <v>2.8600000000000001E-3</v>
      </c>
      <c r="AL641" s="60">
        <f t="shared" si="677"/>
        <v>2.2000000000000001E-3</v>
      </c>
      <c r="AN641" s="60">
        <f t="shared" si="678"/>
        <v>6.6000000000000003E-2</v>
      </c>
    </row>
    <row r="642" spans="33:40">
      <c r="AG642" s="58">
        <f t="shared" si="673"/>
        <v>2007.2181009999849</v>
      </c>
      <c r="AH642" s="20">
        <f t="shared" si="674"/>
        <v>162.60000000000008</v>
      </c>
      <c r="AI642" s="60">
        <f t="shared" si="675"/>
        <v>6.3019278222077188E-2</v>
      </c>
      <c r="AJ642" s="60">
        <f t="shared" ref="AJ642:AK642" si="721">1.3*AK642</f>
        <v>3.7180000000000004E-3</v>
      </c>
      <c r="AK642" s="60">
        <f t="shared" si="721"/>
        <v>2.8600000000000001E-3</v>
      </c>
      <c r="AL642" s="60">
        <f t="shared" si="677"/>
        <v>2.2000000000000001E-3</v>
      </c>
      <c r="AN642" s="60">
        <f t="shared" si="678"/>
        <v>6.6000000000000003E-2</v>
      </c>
    </row>
    <row r="643" spans="33:40">
      <c r="AG643" s="58">
        <f t="shared" si="673"/>
        <v>2007.2191009999849</v>
      </c>
      <c r="AH643" s="20">
        <f t="shared" si="674"/>
        <v>162.96500000000009</v>
      </c>
      <c r="AI643" s="60">
        <f t="shared" si="675"/>
        <v>6.2611893403379942E-2</v>
      </c>
      <c r="AJ643" s="60">
        <f t="shared" ref="AJ643:AK643" si="722">1.3*AK643</f>
        <v>3.7180000000000004E-3</v>
      </c>
      <c r="AK643" s="60">
        <f t="shared" si="722"/>
        <v>2.8600000000000001E-3</v>
      </c>
      <c r="AL643" s="60">
        <f t="shared" si="677"/>
        <v>2.2000000000000001E-3</v>
      </c>
      <c r="AN643" s="60">
        <f t="shared" si="678"/>
        <v>6.6000000000000003E-2</v>
      </c>
    </row>
    <row r="644" spans="33:40">
      <c r="AG644" s="58">
        <f t="shared" si="673"/>
        <v>2007.2201009999849</v>
      </c>
      <c r="AH644" s="20">
        <f t="shared" si="674"/>
        <v>163.3300000000001</v>
      </c>
      <c r="AI644" s="60">
        <f t="shared" si="675"/>
        <v>6.232036731237299E-2</v>
      </c>
      <c r="AJ644" s="60">
        <f t="shared" ref="AJ644:AK644" si="723">1.3*AK644</f>
        <v>3.7180000000000004E-3</v>
      </c>
      <c r="AK644" s="60">
        <f t="shared" si="723"/>
        <v>2.8600000000000001E-3</v>
      </c>
      <c r="AL644" s="60">
        <f t="shared" si="677"/>
        <v>2.2000000000000001E-3</v>
      </c>
      <c r="AN644" s="60">
        <f t="shared" si="678"/>
        <v>6.6000000000000003E-2</v>
      </c>
    </row>
    <row r="645" spans="33:40">
      <c r="AG645" s="58">
        <f t="shared" si="673"/>
        <v>2007.2211009999849</v>
      </c>
      <c r="AH645" s="20">
        <f t="shared" si="674"/>
        <v>163.69500000000011</v>
      </c>
      <c r="AI645" s="60">
        <f t="shared" si="675"/>
        <v>6.2147809303231216E-2</v>
      </c>
      <c r="AJ645" s="60">
        <f t="shared" ref="AJ645:AK645" si="724">1.3*AK645</f>
        <v>3.7180000000000004E-3</v>
      </c>
      <c r="AK645" s="60">
        <f t="shared" si="724"/>
        <v>2.8600000000000001E-3</v>
      </c>
      <c r="AL645" s="60">
        <f t="shared" si="677"/>
        <v>2.2000000000000001E-3</v>
      </c>
      <c r="AN645" s="60">
        <f t="shared" si="678"/>
        <v>6.6000000000000003E-2</v>
      </c>
    </row>
    <row r="646" spans="33:40">
      <c r="AG646" s="58">
        <f t="shared" si="673"/>
        <v>2007.2221009999848</v>
      </c>
      <c r="AH646" s="20">
        <f t="shared" si="674"/>
        <v>164.06000000000012</v>
      </c>
      <c r="AI646" s="60">
        <f t="shared" si="675"/>
        <v>6.2090182563720869E-2</v>
      </c>
      <c r="AJ646" s="60">
        <f t="shared" ref="AJ646:AK646" si="725">1.3*AK646</f>
        <v>3.7180000000000004E-3</v>
      </c>
      <c r="AK646" s="60">
        <f t="shared" si="725"/>
        <v>2.8600000000000001E-3</v>
      </c>
      <c r="AL646" s="60">
        <f t="shared" si="677"/>
        <v>2.2000000000000001E-3</v>
      </c>
      <c r="AN646" s="60">
        <f t="shared" si="678"/>
        <v>6.6000000000000003E-2</v>
      </c>
    </row>
    <row r="647" spans="33:40">
      <c r="AG647" s="58">
        <f t="shared" si="673"/>
        <v>2007.2231009999848</v>
      </c>
      <c r="AH647" s="20">
        <f t="shared" si="674"/>
        <v>164.42500000000013</v>
      </c>
      <c r="AI647" s="60">
        <f t="shared" si="675"/>
        <v>6.2136604241548175E-2</v>
      </c>
      <c r="AJ647" s="60">
        <f t="shared" ref="AJ647:AK647" si="726">1.3*AK647</f>
        <v>3.7180000000000004E-3</v>
      </c>
      <c r="AK647" s="60">
        <f t="shared" si="726"/>
        <v>2.8600000000000001E-3</v>
      </c>
      <c r="AL647" s="60">
        <f t="shared" si="677"/>
        <v>2.2000000000000001E-3</v>
      </c>
      <c r="AN647" s="60">
        <f t="shared" si="678"/>
        <v>6.6000000000000003E-2</v>
      </c>
    </row>
    <row r="648" spans="33:40">
      <c r="AG648" s="58">
        <f t="shared" si="673"/>
        <v>2007.2241009999848</v>
      </c>
      <c r="AH648" s="20">
        <f t="shared" si="674"/>
        <v>164.79000000000013</v>
      </c>
      <c r="AI648" s="60">
        <f t="shared" si="675"/>
        <v>6.2270039955582196E-2</v>
      </c>
      <c r="AJ648" s="60">
        <f t="shared" ref="AJ648:AK648" si="727">1.3*AK648</f>
        <v>3.7180000000000004E-3</v>
      </c>
      <c r="AK648" s="60">
        <f t="shared" si="727"/>
        <v>2.8600000000000001E-3</v>
      </c>
      <c r="AL648" s="60">
        <f t="shared" si="677"/>
        <v>2.2000000000000001E-3</v>
      </c>
      <c r="AN648" s="60">
        <f t="shared" si="678"/>
        <v>6.6000000000000003E-2</v>
      </c>
    </row>
    <row r="649" spans="33:40">
      <c r="AG649" s="58">
        <f t="shared" si="673"/>
        <v>2007.2251009999848</v>
      </c>
      <c r="AH649" s="20">
        <f t="shared" si="674"/>
        <v>165.15500000000014</v>
      </c>
      <c r="AI649" s="60">
        <f t="shared" si="675"/>
        <v>6.2468352480001522E-2</v>
      </c>
      <c r="AJ649" s="60">
        <f t="shared" ref="AJ649:AK649" si="728">1.3*AK649</f>
        <v>3.7180000000000004E-3</v>
      </c>
      <c r="AK649" s="60">
        <f t="shared" si="728"/>
        <v>2.8600000000000001E-3</v>
      </c>
      <c r="AL649" s="60">
        <f t="shared" si="677"/>
        <v>2.2000000000000001E-3</v>
      </c>
      <c r="AN649" s="60">
        <f t="shared" si="678"/>
        <v>6.6000000000000003E-2</v>
      </c>
    </row>
    <row r="650" spans="33:40">
      <c r="AG650" s="58">
        <f t="shared" si="673"/>
        <v>2007.2261009999847</v>
      </c>
      <c r="AH650" s="20">
        <f t="shared" si="674"/>
        <v>165.52000000000015</v>
      </c>
      <c r="AI650" s="60">
        <f t="shared" si="675"/>
        <v>6.2705644095643762E-2</v>
      </c>
      <c r="AJ650" s="60">
        <f t="shared" ref="AJ650:AK650" si="729">1.3*AK650</f>
        <v>3.7180000000000004E-3</v>
      </c>
      <c r="AK650" s="60">
        <f t="shared" si="729"/>
        <v>2.8600000000000001E-3</v>
      </c>
      <c r="AL650" s="60">
        <f t="shared" si="677"/>
        <v>2.2000000000000001E-3</v>
      </c>
      <c r="AN650" s="60">
        <f t="shared" si="678"/>
        <v>6.6000000000000003E-2</v>
      </c>
    </row>
    <row r="651" spans="33:40">
      <c r="AG651" s="58">
        <f t="shared" si="673"/>
        <v>2007.2271009999847</v>
      </c>
      <c r="AH651" s="20">
        <f t="shared" si="674"/>
        <v>165.88500000000016</v>
      </c>
      <c r="AI651" s="60">
        <f t="shared" si="675"/>
        <v>6.2953815276667005E-2</v>
      </c>
      <c r="AJ651" s="60">
        <f t="shared" ref="AJ651:AK651" si="730">1.3*AK651</f>
        <v>3.7180000000000004E-3</v>
      </c>
      <c r="AK651" s="60">
        <f t="shared" si="730"/>
        <v>2.8600000000000001E-3</v>
      </c>
      <c r="AL651" s="60">
        <f t="shared" si="677"/>
        <v>2.2000000000000001E-3</v>
      </c>
      <c r="AN651" s="60">
        <f t="shared" si="678"/>
        <v>6.6000000000000003E-2</v>
      </c>
    </row>
    <row r="652" spans="33:40">
      <c r="AG652" s="58">
        <f t="shared" si="673"/>
        <v>2007.2281009999847</v>
      </c>
      <c r="AH652" s="20">
        <f t="shared" si="674"/>
        <v>166.25000000000017</v>
      </c>
      <c r="AI652" s="60">
        <f t="shared" si="675"/>
        <v>6.3184249985724972E-2</v>
      </c>
      <c r="AJ652" s="60">
        <f t="shared" ref="AJ652:AK652" si="731">1.3*AK652</f>
        <v>3.7180000000000004E-3</v>
      </c>
      <c r="AK652" s="60">
        <f t="shared" si="731"/>
        <v>2.8600000000000001E-3</v>
      </c>
      <c r="AL652" s="60">
        <f t="shared" si="677"/>
        <v>2.2000000000000001E-3</v>
      </c>
      <c r="AN652" s="60">
        <f t="shared" si="678"/>
        <v>6.6000000000000003E-2</v>
      </c>
    </row>
    <row r="653" spans="33:40">
      <c r="AG653" s="58">
        <f t="shared" si="673"/>
        <v>2007.2291009999847</v>
      </c>
      <c r="AH653" s="20">
        <f t="shared" si="674"/>
        <v>166.61500000000018</v>
      </c>
      <c r="AI653" s="60">
        <f t="shared" si="675"/>
        <v>6.336953059699002E-2</v>
      </c>
      <c r="AJ653" s="60">
        <f t="shared" ref="AJ653:AK653" si="732">1.3*AK653</f>
        <v>3.7180000000000004E-3</v>
      </c>
      <c r="AK653" s="60">
        <f t="shared" si="732"/>
        <v>2.8600000000000001E-3</v>
      </c>
      <c r="AL653" s="60">
        <f t="shared" si="677"/>
        <v>2.2000000000000001E-3</v>
      </c>
      <c r="AN653" s="60">
        <f t="shared" si="678"/>
        <v>6.6000000000000003E-2</v>
      </c>
    </row>
    <row r="654" spans="33:40">
      <c r="AG654" s="58">
        <f t="shared" si="673"/>
        <v>2007.2301009999846</v>
      </c>
      <c r="AH654" s="20">
        <f t="shared" si="674"/>
        <v>166.98000000000019</v>
      </c>
      <c r="AI654" s="60">
        <f t="shared" si="675"/>
        <v>6.3485083768906922E-2</v>
      </c>
      <c r="AJ654" s="60">
        <f t="shared" ref="AJ654:AK654" si="733">1.3*AK654</f>
        <v>3.7180000000000004E-3</v>
      </c>
      <c r="AK654" s="60">
        <f t="shared" si="733"/>
        <v>2.8600000000000001E-3</v>
      </c>
      <c r="AL654" s="60">
        <f t="shared" si="677"/>
        <v>2.2000000000000001E-3</v>
      </c>
      <c r="AN654" s="60">
        <f t="shared" si="678"/>
        <v>6.6000000000000003E-2</v>
      </c>
    </row>
    <row r="655" spans="33:40">
      <c r="AG655" s="58">
        <f t="shared" si="673"/>
        <v>2007.2311009999846</v>
      </c>
      <c r="AH655" s="20">
        <f t="shared" si="674"/>
        <v>167.3450000000002</v>
      </c>
      <c r="AI655" s="60">
        <f t="shared" si="675"/>
        <v>6.3510662544815924E-2</v>
      </c>
      <c r="AJ655" s="60">
        <f t="shared" ref="AJ655:AK655" si="734">1.3*AK655</f>
        <v>3.7180000000000004E-3</v>
      </c>
      <c r="AK655" s="60">
        <f t="shared" si="734"/>
        <v>2.8600000000000001E-3</v>
      </c>
      <c r="AL655" s="60">
        <f t="shared" si="677"/>
        <v>2.2000000000000001E-3</v>
      </c>
      <c r="AN655" s="60">
        <f t="shared" si="678"/>
        <v>6.6000000000000003E-2</v>
      </c>
    </row>
    <row r="656" spans="33:40">
      <c r="AG656" s="58">
        <f t="shared" si="673"/>
        <v>2007.2321009999846</v>
      </c>
      <c r="AH656" s="20">
        <f t="shared" si="674"/>
        <v>167.71000000000021</v>
      </c>
      <c r="AI656" s="60">
        <f t="shared" si="675"/>
        <v>6.3431579342879824E-2</v>
      </c>
      <c r="AJ656" s="60">
        <f t="shared" ref="AJ656:AK656" si="735">1.3*AK656</f>
        <v>3.7180000000000004E-3</v>
      </c>
      <c r="AK656" s="60">
        <f t="shared" si="735"/>
        <v>2.8600000000000001E-3</v>
      </c>
      <c r="AL656" s="60">
        <f t="shared" si="677"/>
        <v>2.2000000000000001E-3</v>
      </c>
      <c r="AN656" s="60">
        <f t="shared" si="678"/>
        <v>6.6000000000000003E-2</v>
      </c>
    </row>
    <row r="657" spans="33:40">
      <c r="AG657" s="58">
        <f t="shared" si="673"/>
        <v>2007.2331009999846</v>
      </c>
      <c r="AH657" s="20">
        <f t="shared" si="674"/>
        <v>168.07500000000022</v>
      </c>
      <c r="AI657" s="60">
        <f t="shared" si="675"/>
        <v>6.3239618769832806E-2</v>
      </c>
      <c r="AJ657" s="60">
        <f t="shared" ref="AJ657:AK657" si="736">1.3*AK657</f>
        <v>3.7180000000000004E-3</v>
      </c>
      <c r="AK657" s="60">
        <f t="shared" si="736"/>
        <v>2.8600000000000001E-3</v>
      </c>
      <c r="AL657" s="60">
        <f t="shared" si="677"/>
        <v>2.2000000000000001E-3</v>
      </c>
      <c r="AN657" s="60">
        <f t="shared" si="678"/>
        <v>6.6000000000000003E-2</v>
      </c>
    </row>
    <row r="658" spans="33:40">
      <c r="AG658" s="58">
        <f t="shared" si="673"/>
        <v>2007.2341009999845</v>
      </c>
      <c r="AH658" s="20">
        <f t="shared" si="674"/>
        <v>168.44000000000023</v>
      </c>
      <c r="AI658" s="60">
        <f t="shared" si="675"/>
        <v>6.2933577538491436E-2</v>
      </c>
      <c r="AJ658" s="60">
        <f t="shared" ref="AJ658:AK658" si="737">1.3*AK658</f>
        <v>3.7180000000000004E-3</v>
      </c>
      <c r="AK658" s="60">
        <f t="shared" si="737"/>
        <v>2.8600000000000001E-3</v>
      </c>
      <c r="AL658" s="60">
        <f t="shared" si="677"/>
        <v>2.2000000000000001E-3</v>
      </c>
      <c r="AN658" s="60">
        <f t="shared" si="678"/>
        <v>6.6000000000000003E-2</v>
      </c>
    </row>
    <row r="659" spans="33:40">
      <c r="AG659" s="58">
        <f t="shared" si="673"/>
        <v>2007.2351009999845</v>
      </c>
      <c r="AH659" s="20">
        <f t="shared" si="674"/>
        <v>168.80500000000023</v>
      </c>
      <c r="AI659" s="60">
        <f t="shared" si="675"/>
        <v>6.2519400136192421E-2</v>
      </c>
      <c r="AJ659" s="60">
        <f t="shared" ref="AJ659:AK659" si="738">1.3*AK659</f>
        <v>3.7180000000000004E-3</v>
      </c>
      <c r="AK659" s="60">
        <f t="shared" si="738"/>
        <v>2.8600000000000001E-3</v>
      </c>
      <c r="AL659" s="60">
        <f t="shared" si="677"/>
        <v>2.2000000000000001E-3</v>
      </c>
      <c r="AN659" s="60">
        <f t="shared" si="678"/>
        <v>6.6000000000000003E-2</v>
      </c>
    </row>
    <row r="660" spans="33:40">
      <c r="AG660" s="58">
        <f t="shared" si="673"/>
        <v>2007.2361009999845</v>
      </c>
      <c r="AH660" s="20">
        <f t="shared" si="674"/>
        <v>169.17000000000024</v>
      </c>
      <c r="AI660" s="60">
        <f t="shared" si="675"/>
        <v>6.2009902056669029E-2</v>
      </c>
      <c r="AJ660" s="60">
        <f t="shared" ref="AJ660:AK660" si="739">1.3*AK660</f>
        <v>3.7180000000000004E-3</v>
      </c>
      <c r="AK660" s="60">
        <f t="shared" si="739"/>
        <v>2.8600000000000001E-3</v>
      </c>
      <c r="AL660" s="60">
        <f t="shared" si="677"/>
        <v>2.2000000000000001E-3</v>
      </c>
      <c r="AN660" s="60">
        <f t="shared" si="678"/>
        <v>6.6000000000000003E-2</v>
      </c>
    </row>
    <row r="661" spans="33:40">
      <c r="AG661" s="58">
        <f t="shared" si="673"/>
        <v>2007.2371009999845</v>
      </c>
      <c r="AH661" s="20">
        <f t="shared" si="674"/>
        <v>169.53500000000025</v>
      </c>
      <c r="AI661" s="60">
        <f t="shared" si="675"/>
        <v>6.1424096044762441E-2</v>
      </c>
      <c r="AJ661" s="60">
        <f t="shared" ref="AJ661:AK661" si="740">1.3*AK661</f>
        <v>3.7180000000000004E-3</v>
      </c>
      <c r="AK661" s="60">
        <f t="shared" si="740"/>
        <v>2.8600000000000001E-3</v>
      </c>
      <c r="AL661" s="60">
        <f t="shared" si="677"/>
        <v>2.2000000000000001E-3</v>
      </c>
      <c r="AN661" s="60">
        <f t="shared" si="678"/>
        <v>6.6000000000000003E-2</v>
      </c>
    </row>
    <row r="662" spans="33:40">
      <c r="AG662" s="58">
        <f t="shared" si="673"/>
        <v>2007.2381009999845</v>
      </c>
      <c r="AH662" s="20">
        <f t="shared" si="674"/>
        <v>169.90000000000026</v>
      </c>
      <c r="AI662" s="60">
        <f t="shared" si="675"/>
        <v>6.0786159558062873E-2</v>
      </c>
      <c r="AJ662" s="60">
        <f t="shared" ref="AJ662:AK662" si="741">1.3*AK662</f>
        <v>3.7180000000000004E-3</v>
      </c>
      <c r="AK662" s="60">
        <f t="shared" si="741"/>
        <v>2.8600000000000001E-3</v>
      </c>
      <c r="AL662" s="60">
        <f t="shared" si="677"/>
        <v>2.2000000000000001E-3</v>
      </c>
      <c r="AN662" s="60">
        <f t="shared" si="678"/>
        <v>6.6000000000000003E-2</v>
      </c>
    </row>
    <row r="663" spans="33:40">
      <c r="AG663" s="58">
        <f t="shared" ref="AG663:AG726" si="742">AG662+0.001</f>
        <v>2007.2391009999844</v>
      </c>
      <c r="AH663" s="20">
        <f t="shared" ref="AH663:AH726" si="743">AH662+(1.825/5)</f>
        <v>170.26500000000027</v>
      </c>
      <c r="AI663" s="60">
        <f t="shared" ref="AI663:AI726" si="744" xml:space="preserve"> AN663 + AJ663*SIN((2*PI()*(AG663-2000)/0.235745306106089) + 0.083216746) + AK663*SIN((2*PI()*(AG663-2000)/0.0785817687020297) + 3.39124283) + AL663*SIN((2*PI()*(AG663-2000)/0.0261939229006765) + 0.748950468)</f>
        <v>6.0124102219071489E-2</v>
      </c>
      <c r="AJ663" s="60">
        <f t="shared" ref="AJ663:AK663" si="745">1.3*AK663</f>
        <v>3.7180000000000004E-3</v>
      </c>
      <c r="AK663" s="60">
        <f t="shared" si="745"/>
        <v>2.8600000000000001E-3</v>
      </c>
      <c r="AL663" s="60">
        <f t="shared" ref="AL663:AL726" si="746">AL662</f>
        <v>2.2000000000000001E-3</v>
      </c>
      <c r="AN663" s="60">
        <f t="shared" ref="AN663:AN726" si="747">AN662</f>
        <v>6.6000000000000003E-2</v>
      </c>
    </row>
    <row r="664" spans="33:40">
      <c r="AG664" s="58">
        <f t="shared" si="742"/>
        <v>2007.2401009999844</v>
      </c>
      <c r="AH664" s="20">
        <f t="shared" si="743"/>
        <v>170.63000000000028</v>
      </c>
      <c r="AI664" s="60">
        <f t="shared" si="744"/>
        <v>5.9468209237561631E-2</v>
      </c>
      <c r="AJ664" s="60">
        <f t="shared" ref="AJ664:AK664" si="748">1.3*AK664</f>
        <v>3.7180000000000004E-3</v>
      </c>
      <c r="AK664" s="60">
        <f t="shared" si="748"/>
        <v>2.8600000000000001E-3</v>
      </c>
      <c r="AL664" s="60">
        <f t="shared" si="746"/>
        <v>2.2000000000000001E-3</v>
      </c>
      <c r="AN664" s="60">
        <f t="shared" si="747"/>
        <v>6.6000000000000003E-2</v>
      </c>
    </row>
    <row r="665" spans="33:40">
      <c r="AG665" s="58">
        <f t="shared" si="742"/>
        <v>2007.2411009999844</v>
      </c>
      <c r="AH665" s="20">
        <f t="shared" si="743"/>
        <v>170.99500000000029</v>
      </c>
      <c r="AI665" s="60">
        <f t="shared" si="744"/>
        <v>5.8849349640242771E-2</v>
      </c>
      <c r="AJ665" s="60">
        <f t="shared" ref="AJ665:AK665" si="749">1.3*AK665</f>
        <v>3.7180000000000004E-3</v>
      </c>
      <c r="AK665" s="60">
        <f t="shared" si="749"/>
        <v>2.8600000000000001E-3</v>
      </c>
      <c r="AL665" s="60">
        <f t="shared" si="746"/>
        <v>2.2000000000000001E-3</v>
      </c>
      <c r="AN665" s="60">
        <f t="shared" si="747"/>
        <v>6.6000000000000003E-2</v>
      </c>
    </row>
    <row r="666" spans="33:40">
      <c r="AG666" s="58">
        <f t="shared" si="742"/>
        <v>2007.2421009999844</v>
      </c>
      <c r="AH666" s="20">
        <f t="shared" si="743"/>
        <v>171.3600000000003</v>
      </c>
      <c r="AI666" s="60">
        <f t="shared" si="744"/>
        <v>5.8297245917002423E-2</v>
      </c>
      <c r="AJ666" s="60">
        <f t="shared" ref="AJ666:AK666" si="750">1.3*AK666</f>
        <v>3.7180000000000004E-3</v>
      </c>
      <c r="AK666" s="60">
        <f t="shared" si="750"/>
        <v>2.8600000000000001E-3</v>
      </c>
      <c r="AL666" s="60">
        <f t="shared" si="746"/>
        <v>2.2000000000000001E-3</v>
      </c>
      <c r="AN666" s="60">
        <f t="shared" si="747"/>
        <v>6.6000000000000003E-2</v>
      </c>
    </row>
    <row r="667" spans="33:40">
      <c r="AG667" s="58">
        <f t="shared" si="742"/>
        <v>2007.2431009999843</v>
      </c>
      <c r="AH667" s="20">
        <f t="shared" si="743"/>
        <v>171.72500000000031</v>
      </c>
      <c r="AI667" s="60">
        <f t="shared" si="744"/>
        <v>5.7838803934724604E-2</v>
      </c>
      <c r="AJ667" s="60">
        <f t="shared" ref="AJ667:AK667" si="751">1.3*AK667</f>
        <v>3.7180000000000004E-3</v>
      </c>
      <c r="AK667" s="60">
        <f t="shared" si="751"/>
        <v>2.8600000000000001E-3</v>
      </c>
      <c r="AL667" s="60">
        <f t="shared" si="746"/>
        <v>2.2000000000000001E-3</v>
      </c>
      <c r="AN667" s="60">
        <f t="shared" si="747"/>
        <v>6.6000000000000003E-2</v>
      </c>
    </row>
    <row r="668" spans="33:40">
      <c r="AG668" s="58">
        <f t="shared" si="742"/>
        <v>2007.2441009999843</v>
      </c>
      <c r="AH668" s="20">
        <f t="shared" si="743"/>
        <v>172.09000000000032</v>
      </c>
      <c r="AI668" s="60">
        <f t="shared" si="744"/>
        <v>5.7496598552426996E-2</v>
      </c>
      <c r="AJ668" s="60">
        <f t="shared" ref="AJ668:AK668" si="752">1.3*AK668</f>
        <v>3.7180000000000004E-3</v>
      </c>
      <c r="AK668" s="60">
        <f t="shared" si="752"/>
        <v>2.8600000000000001E-3</v>
      </c>
      <c r="AL668" s="60">
        <f t="shared" si="746"/>
        <v>2.2000000000000001E-3</v>
      </c>
      <c r="AN668" s="60">
        <f t="shared" si="747"/>
        <v>6.6000000000000003E-2</v>
      </c>
    </row>
    <row r="669" spans="33:40">
      <c r="AG669" s="58">
        <f t="shared" si="742"/>
        <v>2007.2451009999843</v>
      </c>
      <c r="AH669" s="20">
        <f t="shared" si="743"/>
        <v>172.45500000000033</v>
      </c>
      <c r="AI669" s="60">
        <f t="shared" si="744"/>
        <v>5.728760149059034E-2</v>
      </c>
      <c r="AJ669" s="60">
        <f t="shared" ref="AJ669:AK669" si="753">1.3*AK669</f>
        <v>3.7180000000000004E-3</v>
      </c>
      <c r="AK669" s="60">
        <f t="shared" si="753"/>
        <v>2.8600000000000001E-3</v>
      </c>
      <c r="AL669" s="60">
        <f t="shared" si="746"/>
        <v>2.2000000000000001E-3</v>
      </c>
      <c r="AN669" s="60">
        <f t="shared" si="747"/>
        <v>6.6000000000000003E-2</v>
      </c>
    </row>
    <row r="670" spans="33:40">
      <c r="AG670" s="58">
        <f t="shared" si="742"/>
        <v>2007.2461009999843</v>
      </c>
      <c r="AH670" s="20">
        <f t="shared" si="743"/>
        <v>172.82000000000033</v>
      </c>
      <c r="AI670" s="60">
        <f t="shared" si="744"/>
        <v>5.7222224171486945E-2</v>
      </c>
      <c r="AJ670" s="60">
        <f t="shared" ref="AJ670:AK670" si="754">1.3*AK670</f>
        <v>3.7180000000000004E-3</v>
      </c>
      <c r="AK670" s="60">
        <f t="shared" si="754"/>
        <v>2.8600000000000001E-3</v>
      </c>
      <c r="AL670" s="60">
        <f t="shared" si="746"/>
        <v>2.2000000000000001E-3</v>
      </c>
      <c r="AN670" s="60">
        <f t="shared" si="747"/>
        <v>6.6000000000000003E-2</v>
      </c>
    </row>
    <row r="671" spans="33:40">
      <c r="AG671" s="58">
        <f t="shared" si="742"/>
        <v>2007.2471009999842</v>
      </c>
      <c r="AH671" s="20">
        <f t="shared" si="743"/>
        <v>173.18500000000034</v>
      </c>
      <c r="AI671" s="60">
        <f t="shared" si="744"/>
        <v>5.7303730248065197E-2</v>
      </c>
      <c r="AJ671" s="60">
        <f t="shared" ref="AJ671:AK671" si="755">1.3*AK671</f>
        <v>3.7180000000000004E-3</v>
      </c>
      <c r="AK671" s="60">
        <f t="shared" si="755"/>
        <v>2.8600000000000001E-3</v>
      </c>
      <c r="AL671" s="60">
        <f t="shared" si="746"/>
        <v>2.2000000000000001E-3</v>
      </c>
      <c r="AN671" s="60">
        <f t="shared" si="747"/>
        <v>6.6000000000000003E-2</v>
      </c>
    </row>
    <row r="672" spans="33:40">
      <c r="AG672" s="58">
        <f t="shared" si="742"/>
        <v>2007.2481009999842</v>
      </c>
      <c r="AH672" s="20">
        <f t="shared" si="743"/>
        <v>173.55000000000035</v>
      </c>
      <c r="AI672" s="60">
        <f t="shared" si="744"/>
        <v>5.7528051406995309E-2</v>
      </c>
      <c r="AJ672" s="60">
        <f t="shared" ref="AJ672:AK672" si="756">1.3*AK672</f>
        <v>3.7180000000000004E-3</v>
      </c>
      <c r="AK672" s="60">
        <f t="shared" si="756"/>
        <v>2.8600000000000001E-3</v>
      </c>
      <c r="AL672" s="60">
        <f t="shared" si="746"/>
        <v>2.2000000000000001E-3</v>
      </c>
      <c r="AN672" s="60">
        <f t="shared" si="747"/>
        <v>6.6000000000000003E-2</v>
      </c>
    </row>
    <row r="673" spans="33:40">
      <c r="AG673" s="58">
        <f t="shared" si="742"/>
        <v>2007.2491009999842</v>
      </c>
      <c r="AH673" s="20">
        <f t="shared" si="743"/>
        <v>173.91500000000036</v>
      </c>
      <c r="AI673" s="60">
        <f t="shared" si="744"/>
        <v>5.7884016976647995E-2</v>
      </c>
      <c r="AJ673" s="60">
        <f t="shared" ref="AJ673:AK673" si="757">1.3*AK673</f>
        <v>3.7180000000000004E-3</v>
      </c>
      <c r="AK673" s="60">
        <f t="shared" si="757"/>
        <v>2.8600000000000001E-3</v>
      </c>
      <c r="AL673" s="60">
        <f t="shared" si="746"/>
        <v>2.2000000000000001E-3</v>
      </c>
      <c r="AN673" s="60">
        <f t="shared" si="747"/>
        <v>6.6000000000000003E-2</v>
      </c>
    </row>
    <row r="674" spans="33:40">
      <c r="AG674" s="58">
        <f t="shared" si="742"/>
        <v>2007.2501009999842</v>
      </c>
      <c r="AH674" s="20">
        <f t="shared" si="743"/>
        <v>174.28000000000037</v>
      </c>
      <c r="AI674" s="60">
        <f t="shared" si="744"/>
        <v>5.8353984213050221E-2</v>
      </c>
      <c r="AJ674" s="60">
        <f t="shared" ref="AJ674:AK674" si="758">1.3*AK674</f>
        <v>3.7180000000000004E-3</v>
      </c>
      <c r="AK674" s="60">
        <f t="shared" si="758"/>
        <v>2.8600000000000001E-3</v>
      </c>
      <c r="AL674" s="60">
        <f t="shared" si="746"/>
        <v>2.2000000000000001E-3</v>
      </c>
      <c r="AN674" s="60">
        <f t="shared" si="747"/>
        <v>6.6000000000000003E-2</v>
      </c>
    </row>
    <row r="675" spans="33:40">
      <c r="AG675" s="58">
        <f t="shared" si="742"/>
        <v>2007.2511009999841</v>
      </c>
      <c r="AH675" s="20">
        <f t="shared" si="743"/>
        <v>174.64500000000038</v>
      </c>
      <c r="AI675" s="60">
        <f t="shared" si="744"/>
        <v>5.8914833230655488E-2</v>
      </c>
      <c r="AJ675" s="60">
        <f t="shared" ref="AJ675:AK675" si="759">1.3*AK675</f>
        <v>3.7180000000000004E-3</v>
      </c>
      <c r="AK675" s="60">
        <f t="shared" si="759"/>
        <v>2.8600000000000001E-3</v>
      </c>
      <c r="AL675" s="60">
        <f t="shared" si="746"/>
        <v>2.2000000000000001E-3</v>
      </c>
      <c r="AN675" s="60">
        <f t="shared" si="747"/>
        <v>6.6000000000000003E-2</v>
      </c>
    </row>
    <row r="676" spans="33:40">
      <c r="AG676" s="58">
        <f t="shared" si="742"/>
        <v>2007.2521009999841</v>
      </c>
      <c r="AH676" s="20">
        <f t="shared" si="743"/>
        <v>175.01000000000039</v>
      </c>
      <c r="AI676" s="60">
        <f t="shared" si="744"/>
        <v>5.9539269701604641E-2</v>
      </c>
      <c r="AJ676" s="60">
        <f t="shared" ref="AJ676:AK676" si="760">1.3*AK676</f>
        <v>3.7180000000000004E-3</v>
      </c>
      <c r="AK676" s="60">
        <f t="shared" si="760"/>
        <v>2.8600000000000001E-3</v>
      </c>
      <c r="AL676" s="60">
        <f t="shared" si="746"/>
        <v>2.2000000000000001E-3</v>
      </c>
      <c r="AN676" s="60">
        <f t="shared" si="747"/>
        <v>6.6000000000000003E-2</v>
      </c>
    </row>
    <row r="677" spans="33:40">
      <c r="AG677" s="58">
        <f t="shared" si="742"/>
        <v>2007.2531009999841</v>
      </c>
      <c r="AH677" s="20">
        <f t="shared" si="743"/>
        <v>175.3750000000004</v>
      </c>
      <c r="AI677" s="60">
        <f t="shared" si="744"/>
        <v>6.0197360860241862E-2</v>
      </c>
      <c r="AJ677" s="60">
        <f t="shared" ref="AJ677:AK677" si="761">1.3*AK677</f>
        <v>3.7180000000000004E-3</v>
      </c>
      <c r="AK677" s="60">
        <f t="shared" si="761"/>
        <v>2.8600000000000001E-3</v>
      </c>
      <c r="AL677" s="60">
        <f t="shared" si="746"/>
        <v>2.2000000000000001E-3</v>
      </c>
      <c r="AN677" s="60">
        <f t="shared" si="747"/>
        <v>6.6000000000000003E-2</v>
      </c>
    </row>
    <row r="678" spans="33:40">
      <c r="AG678" s="58">
        <f t="shared" si="742"/>
        <v>2007.2541009999841</v>
      </c>
      <c r="AH678" s="20">
        <f t="shared" si="743"/>
        <v>175.74000000000041</v>
      </c>
      <c r="AI678" s="60">
        <f t="shared" si="744"/>
        <v>6.0858217025914464E-2</v>
      </c>
      <c r="AJ678" s="60">
        <f t="shared" ref="AJ678:AK678" si="762">1.3*AK678</f>
        <v>3.7180000000000004E-3</v>
      </c>
      <c r="AK678" s="60">
        <f t="shared" si="762"/>
        <v>2.8600000000000001E-3</v>
      </c>
      <c r="AL678" s="60">
        <f t="shared" si="746"/>
        <v>2.2000000000000001E-3</v>
      </c>
      <c r="AN678" s="60">
        <f t="shared" si="747"/>
        <v>6.6000000000000003E-2</v>
      </c>
    </row>
    <row r="679" spans="33:40">
      <c r="AG679" s="58">
        <f t="shared" si="742"/>
        <v>2007.2551009999841</v>
      </c>
      <c r="AH679" s="20">
        <f t="shared" si="743"/>
        <v>176.10500000000042</v>
      </c>
      <c r="AI679" s="60">
        <f t="shared" si="744"/>
        <v>6.1491722559251449E-2</v>
      </c>
      <c r="AJ679" s="60">
        <f t="shared" ref="AJ679:AK679" si="763">1.3*AK679</f>
        <v>3.7180000000000004E-3</v>
      </c>
      <c r="AK679" s="60">
        <f t="shared" si="763"/>
        <v>2.8600000000000001E-3</v>
      </c>
      <c r="AL679" s="60">
        <f t="shared" si="746"/>
        <v>2.2000000000000001E-3</v>
      </c>
      <c r="AN679" s="60">
        <f t="shared" si="747"/>
        <v>6.6000000000000003E-2</v>
      </c>
    </row>
    <row r="680" spans="33:40">
      <c r="AG680" s="58">
        <f t="shared" si="742"/>
        <v>2007.256100999984</v>
      </c>
      <c r="AH680" s="20">
        <f t="shared" si="743"/>
        <v>176.47000000000043</v>
      </c>
      <c r="AI680" s="60">
        <f t="shared" si="744"/>
        <v>6.2070217370019679E-2</v>
      </c>
      <c r="AJ680" s="60">
        <f t="shared" ref="AJ680:AK680" si="764">1.3*AK680</f>
        <v>3.7180000000000004E-3</v>
      </c>
      <c r="AK680" s="60">
        <f t="shared" si="764"/>
        <v>2.8600000000000001E-3</v>
      </c>
      <c r="AL680" s="60">
        <f t="shared" si="746"/>
        <v>2.2000000000000001E-3</v>
      </c>
      <c r="AN680" s="60">
        <f t="shared" si="747"/>
        <v>6.6000000000000003E-2</v>
      </c>
    </row>
    <row r="681" spans="33:40">
      <c r="AG681" s="58">
        <f t="shared" si="742"/>
        <v>2007.257100999984</v>
      </c>
      <c r="AH681" s="20">
        <f t="shared" si="743"/>
        <v>176.83500000000043</v>
      </c>
      <c r="AI681" s="60">
        <f t="shared" si="744"/>
        <v>6.2570032958433483E-2</v>
      </c>
      <c r="AJ681" s="60">
        <f t="shared" ref="AJ681:AK681" si="765">1.3*AK681</f>
        <v>3.7180000000000004E-3</v>
      </c>
      <c r="AK681" s="60">
        <f t="shared" si="765"/>
        <v>2.8600000000000001E-3</v>
      </c>
      <c r="AL681" s="60">
        <f t="shared" si="746"/>
        <v>2.2000000000000001E-3</v>
      </c>
      <c r="AN681" s="60">
        <f t="shared" si="747"/>
        <v>6.6000000000000003E-2</v>
      </c>
    </row>
    <row r="682" spans="33:40">
      <c r="AG682" s="58">
        <f t="shared" si="742"/>
        <v>2007.258100999984</v>
      </c>
      <c r="AH682" s="20">
        <f t="shared" si="743"/>
        <v>177.20000000000044</v>
      </c>
      <c r="AI682" s="60">
        <f t="shared" si="744"/>
        <v>6.2972795332055811E-2</v>
      </c>
      <c r="AJ682" s="60">
        <f t="shared" ref="AJ682:AK682" si="766">1.3*AK682</f>
        <v>3.7180000000000004E-3</v>
      </c>
      <c r="AK682" s="60">
        <f t="shared" si="766"/>
        <v>2.8600000000000001E-3</v>
      </c>
      <c r="AL682" s="60">
        <f t="shared" si="746"/>
        <v>2.2000000000000001E-3</v>
      </c>
      <c r="AN682" s="60">
        <f t="shared" si="747"/>
        <v>6.6000000000000003E-2</v>
      </c>
    </row>
    <row r="683" spans="33:40">
      <c r="AG683" s="58">
        <f t="shared" si="742"/>
        <v>2007.259100999984</v>
      </c>
      <c r="AH683" s="20">
        <f t="shared" si="743"/>
        <v>177.56500000000045</v>
      </c>
      <c r="AI683" s="60">
        <f t="shared" si="744"/>
        <v>6.3266420518392916E-2</v>
      </c>
      <c r="AJ683" s="60">
        <f t="shared" ref="AJ683:AK683" si="767">1.3*AK683</f>
        <v>3.7180000000000004E-3</v>
      </c>
      <c r="AK683" s="60">
        <f t="shared" si="767"/>
        <v>2.8600000000000001E-3</v>
      </c>
      <c r="AL683" s="60">
        <f t="shared" si="746"/>
        <v>2.2000000000000001E-3</v>
      </c>
      <c r="AN683" s="60">
        <f t="shared" si="747"/>
        <v>6.6000000000000003E-2</v>
      </c>
    </row>
    <row r="684" spans="33:40">
      <c r="AG684" s="58">
        <f t="shared" si="742"/>
        <v>2007.2601009999839</v>
      </c>
      <c r="AH684" s="20">
        <f t="shared" si="743"/>
        <v>177.93000000000046</v>
      </c>
      <c r="AI684" s="60">
        <f t="shared" si="744"/>
        <v>6.3445746022640137E-2</v>
      </c>
      <c r="AJ684" s="60">
        <f t="shared" ref="AJ684:AK684" si="768">1.3*AK684</f>
        <v>3.7180000000000004E-3</v>
      </c>
      <c r="AK684" s="60">
        <f t="shared" si="768"/>
        <v>2.8600000000000001E-3</v>
      </c>
      <c r="AL684" s="60">
        <f t="shared" si="746"/>
        <v>2.2000000000000001E-3</v>
      </c>
      <c r="AN684" s="60">
        <f t="shared" si="747"/>
        <v>6.6000000000000003E-2</v>
      </c>
    </row>
    <row r="685" spans="33:40">
      <c r="AG685" s="58">
        <f t="shared" si="742"/>
        <v>2007.2611009999839</v>
      </c>
      <c r="AH685" s="20">
        <f t="shared" si="743"/>
        <v>178.29500000000047</v>
      </c>
      <c r="AI685" s="60">
        <f t="shared" si="744"/>
        <v>6.3512762451093566E-2</v>
      </c>
      <c r="AJ685" s="60">
        <f t="shared" ref="AJ685:AK685" si="769">1.3*AK685</f>
        <v>3.7180000000000004E-3</v>
      </c>
      <c r="AK685" s="60">
        <f t="shared" si="769"/>
        <v>2.8600000000000001E-3</v>
      </c>
      <c r="AL685" s="60">
        <f t="shared" si="746"/>
        <v>2.2000000000000001E-3</v>
      </c>
      <c r="AN685" s="60">
        <f t="shared" si="747"/>
        <v>6.6000000000000003E-2</v>
      </c>
    </row>
    <row r="686" spans="33:40">
      <c r="AG686" s="58">
        <f t="shared" si="742"/>
        <v>2007.2621009999839</v>
      </c>
      <c r="AH686" s="20">
        <f t="shared" si="743"/>
        <v>178.66000000000048</v>
      </c>
      <c r="AI686" s="60">
        <f t="shared" si="744"/>
        <v>6.3476432438243177E-2</v>
      </c>
      <c r="AJ686" s="60">
        <f t="shared" ref="AJ686:AK686" si="770">1.3*AK686</f>
        <v>3.7180000000000004E-3</v>
      </c>
      <c r="AK686" s="60">
        <f t="shared" si="770"/>
        <v>2.8600000000000001E-3</v>
      </c>
      <c r="AL686" s="60">
        <f t="shared" si="746"/>
        <v>2.2000000000000001E-3</v>
      </c>
      <c r="AN686" s="60">
        <f t="shared" si="747"/>
        <v>6.6000000000000003E-2</v>
      </c>
    </row>
    <row r="687" spans="33:40">
      <c r="AG687" s="58">
        <f t="shared" si="742"/>
        <v>2007.2631009999839</v>
      </c>
      <c r="AH687" s="20">
        <f t="shared" si="743"/>
        <v>179.02500000000049</v>
      </c>
      <c r="AI687" s="60">
        <f t="shared" si="744"/>
        <v>6.3352107667024107E-2</v>
      </c>
      <c r="AJ687" s="60">
        <f t="shared" ref="AJ687:AK687" si="771">1.3*AK687</f>
        <v>3.7180000000000004E-3</v>
      </c>
      <c r="AK687" s="60">
        <f t="shared" si="771"/>
        <v>2.8600000000000001E-3</v>
      </c>
      <c r="AL687" s="60">
        <f t="shared" si="746"/>
        <v>2.2000000000000001E-3</v>
      </c>
      <c r="AN687" s="60">
        <f t="shared" si="747"/>
        <v>6.6000000000000003E-2</v>
      </c>
    </row>
    <row r="688" spans="33:40">
      <c r="AG688" s="58">
        <f t="shared" si="742"/>
        <v>2007.2641009999838</v>
      </c>
      <c r="AH688" s="20">
        <f t="shared" si="743"/>
        <v>179.3900000000005</v>
      </c>
      <c r="AI688" s="60">
        <f t="shared" si="744"/>
        <v>6.3160577802615817E-2</v>
      </c>
      <c r="AJ688" s="60">
        <f t="shared" ref="AJ688:AK688" si="772">1.3*AK688</f>
        <v>3.7180000000000004E-3</v>
      </c>
      <c r="AK688" s="60">
        <f t="shared" si="772"/>
        <v>2.8600000000000001E-3</v>
      </c>
      <c r="AL688" s="60">
        <f t="shared" si="746"/>
        <v>2.2000000000000001E-3</v>
      </c>
      <c r="AN688" s="60">
        <f t="shared" si="747"/>
        <v>6.6000000000000003E-2</v>
      </c>
    </row>
    <row r="689" spans="33:40">
      <c r="AG689" s="58">
        <f t="shared" si="742"/>
        <v>2007.2651009999838</v>
      </c>
      <c r="AH689" s="20">
        <f t="shared" si="743"/>
        <v>179.75500000000051</v>
      </c>
      <c r="AI689" s="60">
        <f t="shared" si="744"/>
        <v>6.2926806251677445E-2</v>
      </c>
      <c r="AJ689" s="60">
        <f t="shared" ref="AJ689:AK689" si="773">1.3*AK689</f>
        <v>3.7180000000000004E-3</v>
      </c>
      <c r="AK689" s="60">
        <f t="shared" si="773"/>
        <v>2.8600000000000001E-3</v>
      </c>
      <c r="AL689" s="60">
        <f t="shared" si="746"/>
        <v>2.2000000000000001E-3</v>
      </c>
      <c r="AN689" s="60">
        <f t="shared" si="747"/>
        <v>6.6000000000000003E-2</v>
      </c>
    </row>
    <row r="690" spans="33:40">
      <c r="AG690" s="58">
        <f t="shared" si="742"/>
        <v>2007.2661009999838</v>
      </c>
      <c r="AH690" s="20">
        <f t="shared" si="743"/>
        <v>180.12000000000052</v>
      </c>
      <c r="AI690" s="60">
        <f t="shared" si="744"/>
        <v>6.2678425603079874E-2</v>
      </c>
      <c r="AJ690" s="60">
        <f t="shared" ref="AJ690:AK690" si="774">1.3*AK690</f>
        <v>3.7180000000000004E-3</v>
      </c>
      <c r="AK690" s="60">
        <f t="shared" si="774"/>
        <v>2.8600000000000001E-3</v>
      </c>
      <c r="AL690" s="60">
        <f t="shared" si="746"/>
        <v>2.2000000000000001E-3</v>
      </c>
      <c r="AN690" s="60">
        <f t="shared" si="747"/>
        <v>6.6000000000000003E-2</v>
      </c>
    </row>
    <row r="691" spans="33:40">
      <c r="AG691" s="58">
        <f t="shared" si="742"/>
        <v>2007.2671009999838</v>
      </c>
      <c r="AH691" s="20">
        <f t="shared" si="743"/>
        <v>180.48500000000053</v>
      </c>
      <c r="AI691" s="60">
        <f t="shared" si="744"/>
        <v>6.2444079375454944E-2</v>
      </c>
      <c r="AJ691" s="60">
        <f t="shared" ref="AJ691:AK691" si="775">1.3*AK691</f>
        <v>3.7180000000000004E-3</v>
      </c>
      <c r="AK691" s="60">
        <f t="shared" si="775"/>
        <v>2.8600000000000001E-3</v>
      </c>
      <c r="AL691" s="60">
        <f t="shared" si="746"/>
        <v>2.2000000000000001E-3</v>
      </c>
      <c r="AN691" s="60">
        <f t="shared" si="747"/>
        <v>6.6000000000000003E-2</v>
      </c>
    </row>
    <row r="692" spans="33:40">
      <c r="AG692" s="58">
        <f t="shared" si="742"/>
        <v>2007.2681009999837</v>
      </c>
      <c r="AH692" s="20">
        <f t="shared" si="743"/>
        <v>180.85000000000053</v>
      </c>
      <c r="AI692" s="60">
        <f t="shared" si="744"/>
        <v>6.2251705502743886E-2</v>
      </c>
      <c r="AJ692" s="60">
        <f t="shared" ref="AJ692:AK692" si="776">1.3*AK692</f>
        <v>3.7180000000000004E-3</v>
      </c>
      <c r="AK692" s="60">
        <f t="shared" si="776"/>
        <v>2.8600000000000001E-3</v>
      </c>
      <c r="AL692" s="60">
        <f t="shared" si="746"/>
        <v>2.2000000000000001E-3</v>
      </c>
      <c r="AN692" s="60">
        <f t="shared" si="747"/>
        <v>6.6000000000000003E-2</v>
      </c>
    </row>
    <row r="693" spans="33:40">
      <c r="AG693" s="58">
        <f t="shared" si="742"/>
        <v>2007.2691009999837</v>
      </c>
      <c r="AH693" s="20">
        <f t="shared" si="743"/>
        <v>181.21500000000054</v>
      </c>
      <c r="AI693" s="60">
        <f t="shared" si="744"/>
        <v>6.2126860327015268E-2</v>
      </c>
      <c r="AJ693" s="60">
        <f t="shared" ref="AJ693:AK693" si="777">1.3*AK693</f>
        <v>3.7180000000000004E-3</v>
      </c>
      <c r="AK693" s="60">
        <f t="shared" si="777"/>
        <v>2.8600000000000001E-3</v>
      </c>
      <c r="AL693" s="60">
        <f t="shared" si="746"/>
        <v>2.2000000000000001E-3</v>
      </c>
      <c r="AN693" s="60">
        <f t="shared" si="747"/>
        <v>6.6000000000000003E-2</v>
      </c>
    </row>
    <row r="694" spans="33:40">
      <c r="AG694" s="58">
        <f t="shared" si="742"/>
        <v>2007.2701009999837</v>
      </c>
      <c r="AH694" s="20">
        <f t="shared" si="743"/>
        <v>181.58000000000055</v>
      </c>
      <c r="AI694" s="60">
        <f t="shared" si="744"/>
        <v>6.2091179547106259E-2</v>
      </c>
      <c r="AJ694" s="60">
        <f t="shared" ref="AJ694:AK694" si="778">1.3*AK694</f>
        <v>3.7180000000000004E-3</v>
      </c>
      <c r="AK694" s="60">
        <f t="shared" si="778"/>
        <v>2.8600000000000001E-3</v>
      </c>
      <c r="AL694" s="60">
        <f t="shared" si="746"/>
        <v>2.2000000000000001E-3</v>
      </c>
      <c r="AN694" s="60">
        <f t="shared" si="747"/>
        <v>6.6000000000000003E-2</v>
      </c>
    </row>
    <row r="695" spans="33:40">
      <c r="AG695" s="58">
        <f t="shared" si="742"/>
        <v>2007.2711009999837</v>
      </c>
      <c r="AH695" s="20">
        <f t="shared" si="743"/>
        <v>181.94500000000056</v>
      </c>
      <c r="AI695" s="60">
        <f t="shared" si="744"/>
        <v>6.2161064724881136E-2</v>
      </c>
      <c r="AJ695" s="60">
        <f t="shared" ref="AJ695:AK695" si="779">1.3*AK695</f>
        <v>3.7180000000000004E-3</v>
      </c>
      <c r="AK695" s="60">
        <f t="shared" si="779"/>
        <v>2.8600000000000001E-3</v>
      </c>
      <c r="AL695" s="60">
        <f t="shared" si="746"/>
        <v>2.2000000000000001E-3</v>
      </c>
      <c r="AN695" s="60">
        <f t="shared" si="747"/>
        <v>6.6000000000000003E-2</v>
      </c>
    </row>
    <row r="696" spans="33:40">
      <c r="AG696" s="58">
        <f t="shared" si="742"/>
        <v>2007.2721009999836</v>
      </c>
      <c r="AH696" s="20">
        <f t="shared" si="743"/>
        <v>182.31000000000057</v>
      </c>
      <c r="AI696" s="60">
        <f t="shared" si="744"/>
        <v>6.2346671027580028E-2</v>
      </c>
      <c r="AJ696" s="60">
        <f t="shared" ref="AJ696:AK696" si="780">1.3*AK696</f>
        <v>3.7180000000000004E-3</v>
      </c>
      <c r="AK696" s="60">
        <f t="shared" si="780"/>
        <v>2.8600000000000001E-3</v>
      </c>
      <c r="AL696" s="60">
        <f t="shared" si="746"/>
        <v>2.2000000000000001E-3</v>
      </c>
      <c r="AN696" s="60">
        <f t="shared" si="747"/>
        <v>6.6000000000000003E-2</v>
      </c>
    </row>
    <row r="697" spans="33:40">
      <c r="AG697" s="58">
        <f t="shared" si="742"/>
        <v>2007.2731009999836</v>
      </c>
      <c r="AH697" s="20">
        <f t="shared" si="743"/>
        <v>182.67500000000058</v>
      </c>
      <c r="AI697" s="60">
        <f t="shared" si="744"/>
        <v>6.2651254624827318E-2</v>
      </c>
      <c r="AJ697" s="60">
        <f t="shared" ref="AJ697:AK697" si="781">1.3*AK697</f>
        <v>3.7180000000000004E-3</v>
      </c>
      <c r="AK697" s="60">
        <f t="shared" si="781"/>
        <v>2.8600000000000001E-3</v>
      </c>
      <c r="AL697" s="60">
        <f t="shared" si="746"/>
        <v>2.2000000000000001E-3</v>
      </c>
      <c r="AN697" s="60">
        <f t="shared" si="747"/>
        <v>6.6000000000000003E-2</v>
      </c>
    </row>
    <row r="698" spans="33:40">
      <c r="AG698" s="58">
        <f t="shared" si="742"/>
        <v>2007.2741009999836</v>
      </c>
      <c r="AH698" s="20">
        <f t="shared" si="743"/>
        <v>183.04000000000059</v>
      </c>
      <c r="AI698" s="60">
        <f t="shared" si="744"/>
        <v>6.3070917550866232E-2</v>
      </c>
      <c r="AJ698" s="60">
        <f t="shared" ref="AJ698:AK698" si="782">1.3*AK698</f>
        <v>3.7180000000000004E-3</v>
      </c>
      <c r="AK698" s="60">
        <f t="shared" si="782"/>
        <v>2.8600000000000001E-3</v>
      </c>
      <c r="AL698" s="60">
        <f t="shared" si="746"/>
        <v>2.2000000000000001E-3</v>
      </c>
      <c r="AN698" s="60">
        <f t="shared" si="747"/>
        <v>6.6000000000000003E-2</v>
      </c>
    </row>
    <row r="699" spans="33:40">
      <c r="AG699" s="58">
        <f t="shared" si="742"/>
        <v>2007.2751009999836</v>
      </c>
      <c r="AH699" s="20">
        <f t="shared" si="743"/>
        <v>183.4050000000006</v>
      </c>
      <c r="AI699" s="60">
        <f t="shared" si="744"/>
        <v>6.359476506662684E-2</v>
      </c>
      <c r="AJ699" s="60">
        <f t="shared" ref="AJ699:AK699" si="783">1.3*AK699</f>
        <v>3.7180000000000004E-3</v>
      </c>
      <c r="AK699" s="60">
        <f t="shared" si="783"/>
        <v>2.8600000000000001E-3</v>
      </c>
      <c r="AL699" s="60">
        <f t="shared" si="746"/>
        <v>2.2000000000000001E-3</v>
      </c>
      <c r="AN699" s="60">
        <f t="shared" si="747"/>
        <v>6.6000000000000003E-2</v>
      </c>
    </row>
    <row r="700" spans="33:40">
      <c r="AG700" s="58">
        <f t="shared" si="742"/>
        <v>2007.2761009999836</v>
      </c>
      <c r="AH700" s="20">
        <f t="shared" si="743"/>
        <v>183.77000000000061</v>
      </c>
      <c r="AI700" s="60">
        <f t="shared" si="744"/>
        <v>6.4205466916625584E-2</v>
      </c>
      <c r="AJ700" s="60">
        <f t="shared" ref="AJ700:AK700" si="784">1.3*AK700</f>
        <v>3.7180000000000004E-3</v>
      </c>
      <c r="AK700" s="60">
        <f t="shared" si="784"/>
        <v>2.8600000000000001E-3</v>
      </c>
      <c r="AL700" s="60">
        <f t="shared" si="746"/>
        <v>2.2000000000000001E-3</v>
      </c>
      <c r="AN700" s="60">
        <f t="shared" si="747"/>
        <v>6.6000000000000003E-2</v>
      </c>
    </row>
    <row r="701" spans="33:40">
      <c r="AG701" s="58">
        <f t="shared" si="742"/>
        <v>2007.2771009999835</v>
      </c>
      <c r="AH701" s="20">
        <f t="shared" si="743"/>
        <v>184.13500000000062</v>
      </c>
      <c r="AI701" s="60">
        <f t="shared" si="744"/>
        <v>6.4880190726277001E-2</v>
      </c>
      <c r="AJ701" s="60">
        <f t="shared" ref="AJ701:AK701" si="785">1.3*AK701</f>
        <v>3.7180000000000004E-3</v>
      </c>
      <c r="AK701" s="60">
        <f t="shared" si="785"/>
        <v>2.8600000000000001E-3</v>
      </c>
      <c r="AL701" s="60">
        <f t="shared" si="746"/>
        <v>2.2000000000000001E-3</v>
      </c>
      <c r="AN701" s="60">
        <f t="shared" si="747"/>
        <v>6.6000000000000003E-2</v>
      </c>
    </row>
    <row r="702" spans="33:40">
      <c r="AG702" s="58">
        <f t="shared" si="742"/>
        <v>2007.2781009999835</v>
      </c>
      <c r="AH702" s="20">
        <f t="shared" si="743"/>
        <v>184.50000000000063</v>
      </c>
      <c r="AI702" s="60">
        <f t="shared" si="744"/>
        <v>6.5591854451672857E-2</v>
      </c>
      <c r="AJ702" s="60">
        <f t="shared" ref="AJ702:AK702" si="786">1.3*AK702</f>
        <v>3.7180000000000004E-3</v>
      </c>
      <c r="AK702" s="60">
        <f t="shared" si="786"/>
        <v>2.8600000000000001E-3</v>
      </c>
      <c r="AL702" s="60">
        <f t="shared" si="746"/>
        <v>2.2000000000000001E-3</v>
      </c>
      <c r="AN702" s="60">
        <f t="shared" si="747"/>
        <v>6.6000000000000003E-2</v>
      </c>
    </row>
    <row r="703" spans="33:40">
      <c r="AG703" s="58">
        <f t="shared" si="742"/>
        <v>2007.2791009999835</v>
      </c>
      <c r="AH703" s="20">
        <f t="shared" si="743"/>
        <v>184.86500000000063</v>
      </c>
      <c r="AI703" s="60">
        <f t="shared" si="744"/>
        <v>6.6310626498031572E-2</v>
      </c>
      <c r="AJ703" s="60">
        <f t="shared" ref="AJ703:AK703" si="787">1.3*AK703</f>
        <v>3.7180000000000004E-3</v>
      </c>
      <c r="AK703" s="60">
        <f t="shared" si="787"/>
        <v>2.8600000000000001E-3</v>
      </c>
      <c r="AL703" s="60">
        <f t="shared" si="746"/>
        <v>2.2000000000000001E-3</v>
      </c>
      <c r="AN703" s="60">
        <f t="shared" si="747"/>
        <v>6.6000000000000003E-2</v>
      </c>
    </row>
    <row r="704" spans="33:40">
      <c r="AG704" s="58">
        <f t="shared" si="742"/>
        <v>2007.2801009999835</v>
      </c>
      <c r="AH704" s="20">
        <f t="shared" si="743"/>
        <v>185.23000000000064</v>
      </c>
      <c r="AI704" s="60">
        <f t="shared" si="744"/>
        <v>6.7005587912741485E-2</v>
      </c>
      <c r="AJ704" s="60">
        <f t="shared" ref="AJ704:AK704" si="788">1.3*AK704</f>
        <v>3.7180000000000004E-3</v>
      </c>
      <c r="AK704" s="60">
        <f t="shared" si="788"/>
        <v>2.8600000000000001E-3</v>
      </c>
      <c r="AL704" s="60">
        <f t="shared" si="746"/>
        <v>2.2000000000000001E-3</v>
      </c>
      <c r="AN704" s="60">
        <f t="shared" si="747"/>
        <v>6.6000000000000003E-2</v>
      </c>
    </row>
    <row r="705" spans="33:40">
      <c r="AG705" s="58">
        <f t="shared" si="742"/>
        <v>2007.2811009999834</v>
      </c>
      <c r="AH705" s="20">
        <f t="shared" si="743"/>
        <v>185.59500000000065</v>
      </c>
      <c r="AI705" s="60">
        <f t="shared" si="744"/>
        <v>6.7646461748033071E-2</v>
      </c>
      <c r="AJ705" s="60">
        <f t="shared" ref="AJ705:AK705" si="789">1.3*AK705</f>
        <v>3.7180000000000004E-3</v>
      </c>
      <c r="AK705" s="60">
        <f t="shared" si="789"/>
        <v>2.8600000000000001E-3</v>
      </c>
      <c r="AL705" s="60">
        <f t="shared" si="746"/>
        <v>2.2000000000000001E-3</v>
      </c>
      <c r="AN705" s="60">
        <f t="shared" si="747"/>
        <v>6.6000000000000003E-2</v>
      </c>
    </row>
    <row r="706" spans="33:40">
      <c r="AG706" s="58">
        <f t="shared" si="742"/>
        <v>2007.2821009999834</v>
      </c>
      <c r="AH706" s="20">
        <f t="shared" si="743"/>
        <v>185.96000000000066</v>
      </c>
      <c r="AI706" s="60">
        <f t="shared" si="744"/>
        <v>6.8205310810222547E-2</v>
      </c>
      <c r="AJ706" s="60">
        <f t="shared" ref="AJ706:AK706" si="790">1.3*AK706</f>
        <v>3.7180000000000004E-3</v>
      </c>
      <c r="AK706" s="60">
        <f t="shared" si="790"/>
        <v>2.8600000000000001E-3</v>
      </c>
      <c r="AL706" s="60">
        <f t="shared" si="746"/>
        <v>2.2000000000000001E-3</v>
      </c>
      <c r="AN706" s="60">
        <f t="shared" si="747"/>
        <v>6.6000000000000003E-2</v>
      </c>
    </row>
    <row r="707" spans="33:40">
      <c r="AG707" s="58">
        <f t="shared" si="742"/>
        <v>2007.2831009999834</v>
      </c>
      <c r="AH707" s="20">
        <f t="shared" si="743"/>
        <v>186.32500000000067</v>
      </c>
      <c r="AI707" s="60">
        <f t="shared" si="744"/>
        <v>6.865810678950833E-2</v>
      </c>
      <c r="AJ707" s="60">
        <f t="shared" ref="AJ707:AK707" si="791">1.3*AK707</f>
        <v>3.7180000000000004E-3</v>
      </c>
      <c r="AK707" s="60">
        <f t="shared" si="791"/>
        <v>2.8600000000000001E-3</v>
      </c>
      <c r="AL707" s="60">
        <f t="shared" si="746"/>
        <v>2.2000000000000001E-3</v>
      </c>
      <c r="AN707" s="60">
        <f t="shared" si="747"/>
        <v>6.6000000000000003E-2</v>
      </c>
    </row>
    <row r="708" spans="33:40">
      <c r="AG708" s="58">
        <f t="shared" si="742"/>
        <v>2007.2841009999834</v>
      </c>
      <c r="AH708" s="20">
        <f t="shared" si="743"/>
        <v>186.69000000000068</v>
      </c>
      <c r="AI708" s="60">
        <f t="shared" si="744"/>
        <v>6.8986081094774832E-2</v>
      </c>
      <c r="AJ708" s="60">
        <f t="shared" ref="AJ708:AK708" si="792">1.3*AK708</f>
        <v>3.7180000000000004E-3</v>
      </c>
      <c r="AK708" s="60">
        <f t="shared" si="792"/>
        <v>2.8600000000000001E-3</v>
      </c>
      <c r="AL708" s="60">
        <f t="shared" si="746"/>
        <v>2.2000000000000001E-3</v>
      </c>
      <c r="AN708" s="60">
        <f t="shared" si="747"/>
        <v>6.6000000000000003E-2</v>
      </c>
    </row>
    <row r="709" spans="33:40">
      <c r="AG709" s="58">
        <f t="shared" si="742"/>
        <v>2007.2851009999833</v>
      </c>
      <c r="AH709" s="20">
        <f t="shared" si="743"/>
        <v>187.05500000000069</v>
      </c>
      <c r="AI709" s="60">
        <f t="shared" si="744"/>
        <v>6.9176780182387765E-2</v>
      </c>
      <c r="AJ709" s="60">
        <f t="shared" ref="AJ709:AK709" si="793">1.3*AK709</f>
        <v>3.7180000000000004E-3</v>
      </c>
      <c r="AK709" s="60">
        <f t="shared" si="793"/>
        <v>2.8600000000000001E-3</v>
      </c>
      <c r="AL709" s="60">
        <f t="shared" si="746"/>
        <v>2.2000000000000001E-3</v>
      </c>
      <c r="AN709" s="60">
        <f t="shared" si="747"/>
        <v>6.6000000000000003E-2</v>
      </c>
    </row>
    <row r="710" spans="33:40">
      <c r="AG710" s="58">
        <f t="shared" si="742"/>
        <v>2007.2861009999833</v>
      </c>
      <c r="AH710" s="20">
        <f t="shared" si="743"/>
        <v>187.4200000000007</v>
      </c>
      <c r="AI710" s="60">
        <f t="shared" si="744"/>
        <v>6.9224765052918594E-2</v>
      </c>
      <c r="AJ710" s="60">
        <f t="shared" ref="AJ710:AK710" si="794">1.3*AK710</f>
        <v>3.7180000000000004E-3</v>
      </c>
      <c r="AK710" s="60">
        <f t="shared" si="794"/>
        <v>2.8600000000000001E-3</v>
      </c>
      <c r="AL710" s="60">
        <f t="shared" si="746"/>
        <v>2.2000000000000001E-3</v>
      </c>
      <c r="AN710" s="60">
        <f t="shared" si="747"/>
        <v>6.6000000000000003E-2</v>
      </c>
    </row>
    <row r="711" spans="33:40">
      <c r="AG711" s="58">
        <f t="shared" si="742"/>
        <v>2007.2871009999833</v>
      </c>
      <c r="AH711" s="20">
        <f t="shared" si="743"/>
        <v>187.78500000000071</v>
      </c>
      <c r="AI711" s="60">
        <f t="shared" si="744"/>
        <v>6.9131914928473134E-2</v>
      </c>
      <c r="AJ711" s="60">
        <f t="shared" ref="AJ711:AK711" si="795">1.3*AK711</f>
        <v>3.7180000000000004E-3</v>
      </c>
      <c r="AK711" s="60">
        <f t="shared" si="795"/>
        <v>2.8600000000000001E-3</v>
      </c>
      <c r="AL711" s="60">
        <f t="shared" si="746"/>
        <v>2.2000000000000001E-3</v>
      </c>
      <c r="AN711" s="60">
        <f t="shared" si="747"/>
        <v>6.6000000000000003E-2</v>
      </c>
    </row>
    <row r="712" spans="33:40">
      <c r="AG712" s="58">
        <f t="shared" si="742"/>
        <v>2007.2881009999833</v>
      </c>
      <c r="AH712" s="20">
        <f t="shared" si="743"/>
        <v>188.15000000000072</v>
      </c>
      <c r="AI712" s="60">
        <f t="shared" si="744"/>
        <v>6.8907317751451369E-2</v>
      </c>
      <c r="AJ712" s="60">
        <f t="shared" ref="AJ712:AK712" si="796">1.3*AK712</f>
        <v>3.7180000000000004E-3</v>
      </c>
      <c r="AK712" s="60">
        <f t="shared" si="796"/>
        <v>2.8600000000000001E-3</v>
      </c>
      <c r="AL712" s="60">
        <f t="shared" si="746"/>
        <v>2.2000000000000001E-3</v>
      </c>
      <c r="AN712" s="60">
        <f t="shared" si="747"/>
        <v>6.6000000000000003E-2</v>
      </c>
    </row>
    <row r="713" spans="33:40">
      <c r="AG713" s="58">
        <f t="shared" si="742"/>
        <v>2007.2891009999832</v>
      </c>
      <c r="AH713" s="20">
        <f t="shared" si="743"/>
        <v>188.51500000000073</v>
      </c>
      <c r="AI713" s="60">
        <f t="shared" si="744"/>
        <v>6.85667537675443E-2</v>
      </c>
      <c r="AJ713" s="60">
        <f t="shared" ref="AJ713:AK713" si="797">1.3*AK713</f>
        <v>3.7180000000000004E-3</v>
      </c>
      <c r="AK713" s="60">
        <f t="shared" si="797"/>
        <v>2.8600000000000001E-3</v>
      </c>
      <c r="AL713" s="60">
        <f t="shared" si="746"/>
        <v>2.2000000000000001E-3</v>
      </c>
      <c r="AN713" s="60">
        <f t="shared" si="747"/>
        <v>6.6000000000000003E-2</v>
      </c>
    </row>
    <row r="714" spans="33:40">
      <c r="AG714" s="58">
        <f t="shared" si="742"/>
        <v>2007.2901009999832</v>
      </c>
      <c r="AH714" s="20">
        <f t="shared" si="743"/>
        <v>188.88000000000073</v>
      </c>
      <c r="AI714" s="60">
        <f t="shared" si="744"/>
        <v>6.8131801719215998E-2</v>
      </c>
      <c r="AJ714" s="60">
        <f t="shared" ref="AJ714:AK714" si="798">1.3*AK714</f>
        <v>3.7180000000000004E-3</v>
      </c>
      <c r="AK714" s="60">
        <f t="shared" si="798"/>
        <v>2.8600000000000001E-3</v>
      </c>
      <c r="AL714" s="60">
        <f t="shared" si="746"/>
        <v>2.2000000000000001E-3</v>
      </c>
      <c r="AN714" s="60">
        <f t="shared" si="747"/>
        <v>6.6000000000000003E-2</v>
      </c>
    </row>
    <row r="715" spans="33:40">
      <c r="AG715" s="58">
        <f t="shared" si="742"/>
        <v>2007.2911009999832</v>
      </c>
      <c r="AH715" s="20">
        <f t="shared" si="743"/>
        <v>189.24500000000074</v>
      </c>
      <c r="AI715" s="60">
        <f t="shared" si="744"/>
        <v>6.7628618748868732E-2</v>
      </c>
      <c r="AJ715" s="60">
        <f t="shared" ref="AJ715:AK715" si="799">1.3*AK715</f>
        <v>3.7180000000000004E-3</v>
      </c>
      <c r="AK715" s="60">
        <f t="shared" si="799"/>
        <v>2.8600000000000001E-3</v>
      </c>
      <c r="AL715" s="60">
        <f t="shared" si="746"/>
        <v>2.2000000000000001E-3</v>
      </c>
      <c r="AN715" s="60">
        <f t="shared" si="747"/>
        <v>6.6000000000000003E-2</v>
      </c>
    </row>
    <row r="716" spans="33:40">
      <c r="AG716" s="58">
        <f t="shared" si="742"/>
        <v>2007.2921009999832</v>
      </c>
      <c r="AH716" s="20">
        <f t="shared" si="743"/>
        <v>189.61000000000075</v>
      </c>
      <c r="AI716" s="60">
        <f t="shared" si="744"/>
        <v>6.7086463758316048E-2</v>
      </c>
      <c r="AJ716" s="60">
        <f t="shared" ref="AJ716:AK716" si="800">1.3*AK716</f>
        <v>3.7180000000000004E-3</v>
      </c>
      <c r="AK716" s="60">
        <f t="shared" si="800"/>
        <v>2.8600000000000001E-3</v>
      </c>
      <c r="AL716" s="60">
        <f t="shared" si="746"/>
        <v>2.2000000000000001E-3</v>
      </c>
      <c r="AN716" s="60">
        <f t="shared" si="747"/>
        <v>6.6000000000000003E-2</v>
      </c>
    </row>
    <row r="717" spans="33:40">
      <c r="AG717" s="58">
        <f t="shared" si="742"/>
        <v>2007.2931009999832</v>
      </c>
      <c r="AH717" s="20">
        <f t="shared" si="743"/>
        <v>189.97500000000076</v>
      </c>
      <c r="AI717" s="60">
        <f t="shared" si="744"/>
        <v>6.6536048625456451E-2</v>
      </c>
      <c r="AJ717" s="60">
        <f t="shared" ref="AJ717:AK717" si="801">1.3*AK717</f>
        <v>3.7180000000000004E-3</v>
      </c>
      <c r="AK717" s="60">
        <f t="shared" si="801"/>
        <v>2.8600000000000001E-3</v>
      </c>
      <c r="AL717" s="60">
        <f t="shared" si="746"/>
        <v>2.2000000000000001E-3</v>
      </c>
      <c r="AN717" s="60">
        <f t="shared" si="747"/>
        <v>6.6000000000000003E-2</v>
      </c>
    </row>
    <row r="718" spans="33:40">
      <c r="AG718" s="58">
        <f t="shared" si="742"/>
        <v>2007.2941009999831</v>
      </c>
      <c r="AH718" s="20">
        <f t="shared" si="743"/>
        <v>190.34000000000077</v>
      </c>
      <c r="AI718" s="60">
        <f t="shared" si="744"/>
        <v>6.6007811501279018E-2</v>
      </c>
      <c r="AJ718" s="60">
        <f t="shared" ref="AJ718:AK718" si="802">1.3*AK718</f>
        <v>3.7180000000000004E-3</v>
      </c>
      <c r="AK718" s="60">
        <f t="shared" si="802"/>
        <v>2.8600000000000001E-3</v>
      </c>
      <c r="AL718" s="60">
        <f t="shared" si="746"/>
        <v>2.2000000000000001E-3</v>
      </c>
      <c r="AN718" s="60">
        <f t="shared" si="747"/>
        <v>6.6000000000000003E-2</v>
      </c>
    </row>
    <row r="719" spans="33:40">
      <c r="AG719" s="58">
        <f t="shared" si="742"/>
        <v>2007.2951009999831</v>
      </c>
      <c r="AH719" s="20">
        <f t="shared" si="743"/>
        <v>190.70500000000078</v>
      </c>
      <c r="AI719" s="60">
        <f t="shared" si="744"/>
        <v>6.5530210838272263E-2</v>
      </c>
      <c r="AJ719" s="60">
        <f t="shared" ref="AJ719:AK719" si="803">1.3*AK719</f>
        <v>3.7180000000000004E-3</v>
      </c>
      <c r="AK719" s="60">
        <f t="shared" si="803"/>
        <v>2.8600000000000001E-3</v>
      </c>
      <c r="AL719" s="60">
        <f t="shared" si="746"/>
        <v>2.2000000000000001E-3</v>
      </c>
      <c r="AN719" s="60">
        <f t="shared" si="747"/>
        <v>6.6000000000000003E-2</v>
      </c>
    </row>
    <row r="720" spans="33:40">
      <c r="AG720" s="58">
        <f t="shared" si="742"/>
        <v>2007.2961009999831</v>
      </c>
      <c r="AH720" s="20">
        <f t="shared" si="743"/>
        <v>191.07000000000079</v>
      </c>
      <c r="AI720" s="60">
        <f t="shared" si="744"/>
        <v>6.5128137581677889E-2</v>
      </c>
      <c r="AJ720" s="60">
        <f t="shared" ref="AJ720:AK720" si="804">1.3*AK720</f>
        <v>3.7180000000000004E-3</v>
      </c>
      <c r="AK720" s="60">
        <f t="shared" si="804"/>
        <v>2.8600000000000001E-3</v>
      </c>
      <c r="AL720" s="60">
        <f t="shared" si="746"/>
        <v>2.2000000000000001E-3</v>
      </c>
      <c r="AN720" s="60">
        <f t="shared" si="747"/>
        <v>6.6000000000000003E-2</v>
      </c>
    </row>
    <row r="721" spans="33:40">
      <c r="AG721" s="58">
        <f t="shared" si="742"/>
        <v>2007.2971009999831</v>
      </c>
      <c r="AH721" s="20">
        <f t="shared" si="743"/>
        <v>191.4350000000008</v>
      </c>
      <c r="AI721" s="60">
        <f t="shared" si="744"/>
        <v>6.4821536157762288E-2</v>
      </c>
      <c r="AJ721" s="60">
        <f t="shared" ref="AJ721:AK721" si="805">1.3*AK721</f>
        <v>3.7180000000000004E-3</v>
      </c>
      <c r="AK721" s="60">
        <f t="shared" si="805"/>
        <v>2.8600000000000001E-3</v>
      </c>
      <c r="AL721" s="60">
        <f t="shared" si="746"/>
        <v>2.2000000000000001E-3</v>
      </c>
      <c r="AN721" s="60">
        <f t="shared" si="747"/>
        <v>6.6000000000000003E-2</v>
      </c>
    </row>
    <row r="722" spans="33:40">
      <c r="AG722" s="58">
        <f t="shared" si="742"/>
        <v>2007.298100999983</v>
      </c>
      <c r="AH722" s="20">
        <f t="shared" si="743"/>
        <v>191.80000000000081</v>
      </c>
      <c r="AI722" s="60">
        <f t="shared" si="744"/>
        <v>6.462431290793752E-2</v>
      </c>
      <c r="AJ722" s="60">
        <f t="shared" ref="AJ722:AK722" si="806">1.3*AK722</f>
        <v>3.7180000000000004E-3</v>
      </c>
      <c r="AK722" s="60">
        <f t="shared" si="806"/>
        <v>2.8600000000000001E-3</v>
      </c>
      <c r="AL722" s="60">
        <f t="shared" si="746"/>
        <v>2.2000000000000001E-3</v>
      </c>
      <c r="AN722" s="60">
        <f t="shared" si="747"/>
        <v>6.6000000000000003E-2</v>
      </c>
    </row>
    <row r="723" spans="33:40">
      <c r="AG723" s="58">
        <f t="shared" si="742"/>
        <v>2007.299100999983</v>
      </c>
      <c r="AH723" s="20">
        <f t="shared" si="743"/>
        <v>192.16500000000082</v>
      </c>
      <c r="AI723" s="60">
        <f t="shared" si="744"/>
        <v>6.4543594130560863E-2</v>
      </c>
      <c r="AJ723" s="60">
        <f t="shared" ref="AJ723:AK723" si="807">1.3*AK723</f>
        <v>3.7180000000000004E-3</v>
      </c>
      <c r="AK723" s="60">
        <f t="shared" si="807"/>
        <v>2.8600000000000001E-3</v>
      </c>
      <c r="AL723" s="60">
        <f t="shared" si="746"/>
        <v>2.2000000000000001E-3</v>
      </c>
      <c r="AN723" s="60">
        <f t="shared" si="747"/>
        <v>6.6000000000000003E-2</v>
      </c>
    </row>
    <row r="724" spans="33:40">
      <c r="AG724" s="58">
        <f t="shared" si="742"/>
        <v>2007.300100999983</v>
      </c>
      <c r="AH724" s="20">
        <f t="shared" si="743"/>
        <v>192.53000000000083</v>
      </c>
      <c r="AI724" s="60">
        <f t="shared" si="744"/>
        <v>6.4579375847854767E-2</v>
      </c>
      <c r="AJ724" s="60">
        <f t="shared" ref="AJ724:AK724" si="808">1.3*AK724</f>
        <v>3.7180000000000004E-3</v>
      </c>
      <c r="AK724" s="60">
        <f t="shared" si="808"/>
        <v>2.8600000000000001E-3</v>
      </c>
      <c r="AL724" s="60">
        <f t="shared" si="746"/>
        <v>2.2000000000000001E-3</v>
      </c>
      <c r="AN724" s="60">
        <f t="shared" si="747"/>
        <v>6.6000000000000003E-2</v>
      </c>
    </row>
    <row r="725" spans="33:40">
      <c r="AG725" s="58">
        <f t="shared" si="742"/>
        <v>2007.301100999983</v>
      </c>
      <c r="AH725" s="20">
        <f t="shared" si="743"/>
        <v>192.89500000000083</v>
      </c>
      <c r="AI725" s="60">
        <f t="shared" si="744"/>
        <v>6.4724584961647263E-2</v>
      </c>
      <c r="AJ725" s="60">
        <f t="shared" ref="AJ725:AK725" si="809">1.3*AK725</f>
        <v>3.7180000000000004E-3</v>
      </c>
      <c r="AK725" s="60">
        <f t="shared" si="809"/>
        <v>2.8600000000000001E-3</v>
      </c>
      <c r="AL725" s="60">
        <f t="shared" si="746"/>
        <v>2.2000000000000001E-3</v>
      </c>
      <c r="AN725" s="60">
        <f t="shared" si="747"/>
        <v>6.6000000000000003E-2</v>
      </c>
    </row>
    <row r="726" spans="33:40">
      <c r="AG726" s="58">
        <f t="shared" si="742"/>
        <v>2007.3021009999829</v>
      </c>
      <c r="AH726" s="20">
        <f t="shared" si="743"/>
        <v>193.26000000000084</v>
      </c>
      <c r="AI726" s="60">
        <f t="shared" si="744"/>
        <v>6.4965547884360264E-2</v>
      </c>
      <c r="AJ726" s="60">
        <f t="shared" ref="AJ726:AK726" si="810">1.3*AK726</f>
        <v>3.7180000000000004E-3</v>
      </c>
      <c r="AK726" s="60">
        <f t="shared" si="810"/>
        <v>2.8600000000000001E-3</v>
      </c>
      <c r="AL726" s="60">
        <f t="shared" si="746"/>
        <v>2.2000000000000001E-3</v>
      </c>
      <c r="AN726" s="60">
        <f t="shared" si="747"/>
        <v>6.6000000000000003E-2</v>
      </c>
    </row>
    <row r="727" spans="33:40">
      <c r="AG727" s="58">
        <f t="shared" ref="AG727:AG790" si="811">AG726+0.001</f>
        <v>2007.3031009999829</v>
      </c>
      <c r="AH727" s="20">
        <f t="shared" ref="AH727:AH790" si="812">AH726+(1.825/5)</f>
        <v>193.62500000000085</v>
      </c>
      <c r="AI727" s="60">
        <f t="shared" ref="AI727:AI790" si="813" xml:space="preserve"> AN727 + AJ727*SIN((2*PI()*(AG727-2000)/0.235745306106089) + 0.083216746) + AK727*SIN((2*PI()*(AG727-2000)/0.0785817687020297) + 3.39124283) + AL727*SIN((2*PI()*(AG727-2000)/0.0261939229006765) + 0.748950468)</f>
        <v>6.5282839381175281E-2</v>
      </c>
      <c r="AJ727" s="60">
        <f t="shared" ref="AJ727:AK727" si="814">1.3*AK727</f>
        <v>3.7180000000000004E-3</v>
      </c>
      <c r="AK727" s="60">
        <f t="shared" si="814"/>
        <v>2.8600000000000001E-3</v>
      </c>
      <c r="AL727" s="60">
        <f t="shared" ref="AL727:AL790" si="815">AL726</f>
        <v>2.2000000000000001E-3</v>
      </c>
      <c r="AN727" s="60">
        <f t="shared" ref="AN727:AN790" si="816">AN726</f>
        <v>6.6000000000000003E-2</v>
      </c>
    </row>
    <row r="728" spans="33:40">
      <c r="AG728" s="58">
        <f t="shared" si="811"/>
        <v>2007.3041009999829</v>
      </c>
      <c r="AH728" s="20">
        <f t="shared" si="812"/>
        <v>193.99000000000086</v>
      </c>
      <c r="AI728" s="60">
        <f t="shared" si="813"/>
        <v>6.5652462572780831E-2</v>
      </c>
      <c r="AJ728" s="60">
        <f t="shared" ref="AJ728:AK728" si="817">1.3*AK728</f>
        <v>3.7180000000000004E-3</v>
      </c>
      <c r="AK728" s="60">
        <f t="shared" si="817"/>
        <v>2.8600000000000001E-3</v>
      </c>
      <c r="AL728" s="60">
        <f t="shared" si="815"/>
        <v>2.2000000000000001E-3</v>
      </c>
      <c r="AN728" s="60">
        <f t="shared" si="816"/>
        <v>6.6000000000000003E-2</v>
      </c>
    </row>
    <row r="729" spans="33:40">
      <c r="AG729" s="58">
        <f t="shared" si="811"/>
        <v>2007.3051009999829</v>
      </c>
      <c r="AH729" s="20">
        <f t="shared" si="812"/>
        <v>194.35500000000087</v>
      </c>
      <c r="AI729" s="60">
        <f t="shared" si="813"/>
        <v>6.6047292073229652E-2</v>
      </c>
      <c r="AJ729" s="60">
        <f t="shared" ref="AJ729:AK729" si="818">1.3*AK729</f>
        <v>3.7180000000000004E-3</v>
      </c>
      <c r="AK729" s="60">
        <f t="shared" si="818"/>
        <v>2.8600000000000001E-3</v>
      </c>
      <c r="AL729" s="60">
        <f t="shared" si="815"/>
        <v>2.2000000000000001E-3</v>
      </c>
      <c r="AN729" s="60">
        <f t="shared" si="816"/>
        <v>6.6000000000000003E-2</v>
      </c>
    </row>
    <row r="730" spans="33:40">
      <c r="AG730" s="58">
        <f t="shared" si="811"/>
        <v>2007.3061009999828</v>
      </c>
      <c r="AH730" s="20">
        <f t="shared" si="812"/>
        <v>194.72000000000088</v>
      </c>
      <c r="AI730" s="60">
        <f t="shared" si="813"/>
        <v>6.643869716081402E-2</v>
      </c>
      <c r="AJ730" s="60">
        <f t="shared" ref="AJ730:AK730" si="819">1.3*AK730</f>
        <v>3.7180000000000004E-3</v>
      </c>
      <c r="AK730" s="60">
        <f t="shared" si="819"/>
        <v>2.8600000000000001E-3</v>
      </c>
      <c r="AL730" s="60">
        <f t="shared" si="815"/>
        <v>2.2000000000000001E-3</v>
      </c>
      <c r="AN730" s="60">
        <f t="shared" si="816"/>
        <v>6.6000000000000003E-2</v>
      </c>
    </row>
    <row r="731" spans="33:40">
      <c r="AG731" s="58">
        <f t="shared" si="811"/>
        <v>2007.3071009999828</v>
      </c>
      <c r="AH731" s="20">
        <f t="shared" si="812"/>
        <v>195.08500000000089</v>
      </c>
      <c r="AI731" s="60">
        <f t="shared" si="813"/>
        <v>6.6798251564936031E-2</v>
      </c>
      <c r="AJ731" s="60">
        <f t="shared" ref="AJ731:AK731" si="820">1.3*AK731</f>
        <v>3.7180000000000004E-3</v>
      </c>
      <c r="AK731" s="60">
        <f t="shared" si="820"/>
        <v>2.8600000000000001E-3</v>
      </c>
      <c r="AL731" s="60">
        <f t="shared" si="815"/>
        <v>2.2000000000000001E-3</v>
      </c>
      <c r="AN731" s="60">
        <f t="shared" si="816"/>
        <v>6.6000000000000003E-2</v>
      </c>
    </row>
    <row r="732" spans="33:40">
      <c r="AG732" s="58">
        <f t="shared" si="811"/>
        <v>2007.3081009999828</v>
      </c>
      <c r="AH732" s="20">
        <f t="shared" si="812"/>
        <v>195.4500000000009</v>
      </c>
      <c r="AI732" s="60">
        <f t="shared" si="813"/>
        <v>6.7099431489365785E-2</v>
      </c>
      <c r="AJ732" s="60">
        <f t="shared" ref="AJ732:AK732" si="821">1.3*AK732</f>
        <v>3.7180000000000004E-3</v>
      </c>
      <c r="AK732" s="60">
        <f t="shared" si="821"/>
        <v>2.8600000000000001E-3</v>
      </c>
      <c r="AL732" s="60">
        <f t="shared" si="815"/>
        <v>2.2000000000000001E-3</v>
      </c>
      <c r="AN732" s="60">
        <f t="shared" si="816"/>
        <v>6.6000000000000003E-2</v>
      </c>
    </row>
    <row r="733" spans="33:40">
      <c r="AG733" s="58">
        <f t="shared" si="811"/>
        <v>2007.3091009999828</v>
      </c>
      <c r="AH733" s="20">
        <f t="shared" si="812"/>
        <v>195.81500000000091</v>
      </c>
      <c r="AI733" s="60">
        <f t="shared" si="813"/>
        <v>6.7319204166274488E-2</v>
      </c>
      <c r="AJ733" s="60">
        <f t="shared" ref="AJ733:AK733" si="822">1.3*AK733</f>
        <v>3.7180000000000004E-3</v>
      </c>
      <c r="AK733" s="60">
        <f t="shared" si="822"/>
        <v>2.8600000000000001E-3</v>
      </c>
      <c r="AL733" s="60">
        <f t="shared" si="815"/>
        <v>2.2000000000000001E-3</v>
      </c>
      <c r="AN733" s="60">
        <f t="shared" si="816"/>
        <v>6.6000000000000003E-2</v>
      </c>
    </row>
    <row r="734" spans="33:40">
      <c r="AG734" s="58">
        <f t="shared" si="811"/>
        <v>2007.3101009999828</v>
      </c>
      <c r="AH734" s="20">
        <f t="shared" si="812"/>
        <v>196.18000000000092</v>
      </c>
      <c r="AI734" s="60">
        <f t="shared" si="813"/>
        <v>6.7439415507351441E-2</v>
      </c>
      <c r="AJ734" s="60">
        <f t="shared" ref="AJ734:AK734" si="823">1.3*AK734</f>
        <v>3.7180000000000004E-3</v>
      </c>
      <c r="AK734" s="60">
        <f t="shared" si="823"/>
        <v>2.8600000000000001E-3</v>
      </c>
      <c r="AL734" s="60">
        <f t="shared" si="815"/>
        <v>2.2000000000000001E-3</v>
      </c>
      <c r="AN734" s="60">
        <f t="shared" si="816"/>
        <v>6.6000000000000003E-2</v>
      </c>
    </row>
    <row r="735" spans="33:40">
      <c r="AG735" s="58">
        <f t="shared" si="811"/>
        <v>2007.3111009999827</v>
      </c>
      <c r="AH735" s="20">
        <f t="shared" si="812"/>
        <v>196.54500000000093</v>
      </c>
      <c r="AI735" s="60">
        <f t="shared" si="813"/>
        <v>6.7447896929064027E-2</v>
      </c>
      <c r="AJ735" s="60">
        <f t="shared" ref="AJ735:AK735" si="824">1.3*AK735</f>
        <v>3.7180000000000004E-3</v>
      </c>
      <c r="AK735" s="60">
        <f t="shared" si="824"/>
        <v>2.8600000000000001E-3</v>
      </c>
      <c r="AL735" s="60">
        <f t="shared" si="815"/>
        <v>2.2000000000000001E-3</v>
      </c>
      <c r="AN735" s="60">
        <f t="shared" si="816"/>
        <v>6.6000000000000003E-2</v>
      </c>
    </row>
    <row r="736" spans="33:40">
      <c r="AG736" s="58">
        <f t="shared" si="811"/>
        <v>2007.3121009999827</v>
      </c>
      <c r="AH736" s="20">
        <f t="shared" si="812"/>
        <v>196.91000000000093</v>
      </c>
      <c r="AI736" s="60">
        <f t="shared" si="813"/>
        <v>6.7339227519446723E-2</v>
      </c>
      <c r="AJ736" s="60">
        <f t="shared" ref="AJ736:AK736" si="825">1.3*AK736</f>
        <v>3.7180000000000004E-3</v>
      </c>
      <c r="AK736" s="60">
        <f t="shared" si="825"/>
        <v>2.8600000000000001E-3</v>
      </c>
      <c r="AL736" s="60">
        <f t="shared" si="815"/>
        <v>2.2000000000000001E-3</v>
      </c>
      <c r="AN736" s="60">
        <f t="shared" si="816"/>
        <v>6.6000000000000003E-2</v>
      </c>
    </row>
    <row r="737" spans="33:40">
      <c r="AG737" s="58">
        <f t="shared" si="811"/>
        <v>2007.3131009999827</v>
      </c>
      <c r="AH737" s="20">
        <f t="shared" si="812"/>
        <v>197.27500000000094</v>
      </c>
      <c r="AI737" s="60">
        <f t="shared" si="813"/>
        <v>6.7115107462301718E-2</v>
      </c>
      <c r="AJ737" s="60">
        <f t="shared" ref="AJ737:AK737" si="826">1.3*AK737</f>
        <v>3.7180000000000004E-3</v>
      </c>
      <c r="AK737" s="60">
        <f t="shared" si="826"/>
        <v>2.8600000000000001E-3</v>
      </c>
      <c r="AL737" s="60">
        <f t="shared" si="815"/>
        <v>2.2000000000000001E-3</v>
      </c>
      <c r="AN737" s="60">
        <f t="shared" si="816"/>
        <v>6.6000000000000003E-2</v>
      </c>
    </row>
    <row r="738" spans="33:40">
      <c r="AG738" s="58">
        <f t="shared" si="811"/>
        <v>2007.3141009999827</v>
      </c>
      <c r="AH738" s="20">
        <f t="shared" si="812"/>
        <v>197.64000000000095</v>
      </c>
      <c r="AI738" s="60">
        <f t="shared" si="813"/>
        <v>6.6784320910418249E-2</v>
      </c>
      <c r="AJ738" s="60">
        <f t="shared" ref="AJ738:AK738" si="827">1.3*AK738</f>
        <v>3.7180000000000004E-3</v>
      </c>
      <c r="AK738" s="60">
        <f t="shared" si="827"/>
        <v>2.8600000000000001E-3</v>
      </c>
      <c r="AL738" s="60">
        <f t="shared" si="815"/>
        <v>2.2000000000000001E-3</v>
      </c>
      <c r="AN738" s="60">
        <f t="shared" si="816"/>
        <v>6.6000000000000003E-2</v>
      </c>
    </row>
    <row r="739" spans="33:40">
      <c r="AG739" s="58">
        <f t="shared" si="811"/>
        <v>2007.3151009999826</v>
      </c>
      <c r="AH739" s="20">
        <f t="shared" si="812"/>
        <v>198.00500000000096</v>
      </c>
      <c r="AI739" s="60">
        <f t="shared" si="813"/>
        <v>6.6362290026693874E-2</v>
      </c>
      <c r="AJ739" s="60">
        <f t="shared" ref="AJ739:AK739" si="828">1.3*AK739</f>
        <v>3.7180000000000004E-3</v>
      </c>
      <c r="AK739" s="60">
        <f t="shared" si="828"/>
        <v>2.8600000000000001E-3</v>
      </c>
      <c r="AL739" s="60">
        <f t="shared" si="815"/>
        <v>2.2000000000000001E-3</v>
      </c>
      <c r="AN739" s="60">
        <f t="shared" si="816"/>
        <v>6.6000000000000003E-2</v>
      </c>
    </row>
    <row r="740" spans="33:40">
      <c r="AG740" s="58">
        <f t="shared" si="811"/>
        <v>2007.3161009999826</v>
      </c>
      <c r="AH740" s="20">
        <f t="shared" si="812"/>
        <v>198.37000000000097</v>
      </c>
      <c r="AI740" s="60">
        <f t="shared" si="813"/>
        <v>6.5870245343489439E-2</v>
      </c>
      <c r="AJ740" s="60">
        <f t="shared" ref="AJ740:AK740" si="829">1.3*AK740</f>
        <v>3.7180000000000004E-3</v>
      </c>
      <c r="AK740" s="60">
        <f t="shared" si="829"/>
        <v>2.8600000000000001E-3</v>
      </c>
      <c r="AL740" s="60">
        <f t="shared" si="815"/>
        <v>2.2000000000000001E-3</v>
      </c>
      <c r="AN740" s="60">
        <f t="shared" si="816"/>
        <v>6.6000000000000003E-2</v>
      </c>
    </row>
    <row r="741" spans="33:40">
      <c r="AG741" s="58">
        <f t="shared" si="811"/>
        <v>2007.3171009999826</v>
      </c>
      <c r="AH741" s="20">
        <f t="shared" si="812"/>
        <v>198.73500000000098</v>
      </c>
      <c r="AI741" s="60">
        <f t="shared" si="813"/>
        <v>6.533405958430992E-2</v>
      </c>
      <c r="AJ741" s="60">
        <f t="shared" ref="AJ741:AK741" si="830">1.3*AK741</f>
        <v>3.7180000000000004E-3</v>
      </c>
      <c r="AK741" s="60">
        <f t="shared" si="830"/>
        <v>2.8600000000000001E-3</v>
      </c>
      <c r="AL741" s="60">
        <f t="shared" si="815"/>
        <v>2.2000000000000001E-3</v>
      </c>
      <c r="AN741" s="60">
        <f t="shared" si="816"/>
        <v>6.6000000000000003E-2</v>
      </c>
    </row>
    <row r="742" spans="33:40">
      <c r="AG742" s="58">
        <f t="shared" si="811"/>
        <v>2007.3181009999826</v>
      </c>
      <c r="AH742" s="20">
        <f t="shared" si="812"/>
        <v>199.10000000000099</v>
      </c>
      <c r="AI742" s="60">
        <f t="shared" si="813"/>
        <v>6.4782811388400294E-2</v>
      </c>
      <c r="AJ742" s="60">
        <f t="shared" ref="AJ742:AK742" si="831">1.3*AK742</f>
        <v>3.7180000000000004E-3</v>
      </c>
      <c r="AK742" s="60">
        <f t="shared" si="831"/>
        <v>2.8600000000000001E-3</v>
      </c>
      <c r="AL742" s="60">
        <f t="shared" si="815"/>
        <v>2.2000000000000001E-3</v>
      </c>
      <c r="AN742" s="60">
        <f t="shared" si="816"/>
        <v>6.6000000000000003E-2</v>
      </c>
    </row>
    <row r="743" spans="33:40">
      <c r="AG743" s="58">
        <f t="shared" si="811"/>
        <v>2007.3191009999825</v>
      </c>
      <c r="AH743" s="20">
        <f t="shared" si="812"/>
        <v>199.465000000001</v>
      </c>
      <c r="AI743" s="60">
        <f t="shared" si="813"/>
        <v>6.4247160872867082E-2</v>
      </c>
      <c r="AJ743" s="60">
        <f t="shared" ref="AJ743:AK743" si="832">1.3*AK743</f>
        <v>3.7180000000000004E-3</v>
      </c>
      <c r="AK743" s="60">
        <f t="shared" si="832"/>
        <v>2.8600000000000001E-3</v>
      </c>
      <c r="AL743" s="60">
        <f t="shared" si="815"/>
        <v>2.2000000000000001E-3</v>
      </c>
      <c r="AN743" s="60">
        <f t="shared" si="816"/>
        <v>6.6000000000000003E-2</v>
      </c>
    </row>
    <row r="744" spans="33:40">
      <c r="AG744" s="58">
        <f t="shared" si="811"/>
        <v>2007.3201009999825</v>
      </c>
      <c r="AH744" s="20">
        <f t="shared" si="812"/>
        <v>199.83000000000101</v>
      </c>
      <c r="AI744" s="60">
        <f t="shared" si="813"/>
        <v>6.3757629771204513E-2</v>
      </c>
      <c r="AJ744" s="60">
        <f t="shared" ref="AJ744:AK744" si="833">1.3*AK744</f>
        <v>3.7180000000000004E-3</v>
      </c>
      <c r="AK744" s="60">
        <f t="shared" si="833"/>
        <v>2.8600000000000001E-3</v>
      </c>
      <c r="AL744" s="60">
        <f t="shared" si="815"/>
        <v>2.2000000000000001E-3</v>
      </c>
      <c r="AN744" s="60">
        <f t="shared" si="816"/>
        <v>6.6000000000000003E-2</v>
      </c>
    </row>
    <row r="745" spans="33:40">
      <c r="AG745" s="58">
        <f t="shared" si="811"/>
        <v>2007.3211009999825</v>
      </c>
      <c r="AH745" s="20">
        <f t="shared" si="812"/>
        <v>200.19500000000102</v>
      </c>
      <c r="AI745" s="60">
        <f t="shared" si="813"/>
        <v>6.3342884382606213E-2</v>
      </c>
      <c r="AJ745" s="60">
        <f t="shared" ref="AJ745:AK745" si="834">1.3*AK745</f>
        <v>3.7180000000000004E-3</v>
      </c>
      <c r="AK745" s="60">
        <f t="shared" si="834"/>
        <v>2.8600000000000001E-3</v>
      </c>
      <c r="AL745" s="60">
        <f t="shared" si="815"/>
        <v>2.2000000000000001E-3</v>
      </c>
      <c r="AN745" s="60">
        <f t="shared" si="816"/>
        <v>6.6000000000000003E-2</v>
      </c>
    </row>
    <row r="746" spans="33:40">
      <c r="AG746" s="58">
        <f t="shared" si="811"/>
        <v>2007.3221009999825</v>
      </c>
      <c r="AH746" s="20">
        <f t="shared" si="812"/>
        <v>200.56000000000103</v>
      </c>
      <c r="AI746" s="60">
        <f t="shared" si="813"/>
        <v>6.3028119438358676E-2</v>
      </c>
      <c r="AJ746" s="60">
        <f t="shared" ref="AJ746:AK746" si="835">1.3*AK746</f>
        <v>3.7180000000000004E-3</v>
      </c>
      <c r="AK746" s="60">
        <f t="shared" si="835"/>
        <v>2.8600000000000001E-3</v>
      </c>
      <c r="AL746" s="60">
        <f t="shared" si="815"/>
        <v>2.2000000000000001E-3</v>
      </c>
      <c r="AN746" s="60">
        <f t="shared" si="816"/>
        <v>6.6000000000000003E-2</v>
      </c>
    </row>
    <row r="747" spans="33:40">
      <c r="AG747" s="58">
        <f t="shared" si="811"/>
        <v>2007.3231009999824</v>
      </c>
      <c r="AH747" s="20">
        <f t="shared" si="812"/>
        <v>200.92500000000103</v>
      </c>
      <c r="AI747" s="60">
        <f t="shared" si="813"/>
        <v>6.2833635247097785E-2</v>
      </c>
      <c r="AJ747" s="60">
        <f t="shared" ref="AJ747:AK747" si="836">1.3*AK747</f>
        <v>3.7180000000000004E-3</v>
      </c>
      <c r="AK747" s="60">
        <f t="shared" si="836"/>
        <v>2.8600000000000001E-3</v>
      </c>
      <c r="AL747" s="60">
        <f t="shared" si="815"/>
        <v>2.2000000000000001E-3</v>
      </c>
      <c r="AN747" s="60">
        <f t="shared" si="816"/>
        <v>6.6000000000000003E-2</v>
      </c>
    </row>
    <row r="748" spans="33:40">
      <c r="AG748" s="58">
        <f t="shared" si="811"/>
        <v>2007.3241009999824</v>
      </c>
      <c r="AH748" s="20">
        <f t="shared" si="812"/>
        <v>201.29000000000104</v>
      </c>
      <c r="AI748" s="60">
        <f t="shared" si="813"/>
        <v>6.2773689448391734E-2</v>
      </c>
      <c r="AJ748" s="60">
        <f t="shared" ref="AJ748:AK748" si="837">1.3*AK748</f>
        <v>3.7180000000000004E-3</v>
      </c>
      <c r="AK748" s="60">
        <f t="shared" si="837"/>
        <v>2.8600000000000001E-3</v>
      </c>
      <c r="AL748" s="60">
        <f t="shared" si="815"/>
        <v>2.2000000000000001E-3</v>
      </c>
      <c r="AN748" s="60">
        <f t="shared" si="816"/>
        <v>6.6000000000000003E-2</v>
      </c>
    </row>
    <row r="749" spans="33:40">
      <c r="AG749" s="58">
        <f t="shared" si="811"/>
        <v>2007.3251009999824</v>
      </c>
      <c r="AH749" s="20">
        <f t="shared" si="812"/>
        <v>201.65500000000105</v>
      </c>
      <c r="AI749" s="60">
        <f t="shared" si="813"/>
        <v>6.2855689015622426E-2</v>
      </c>
      <c r="AJ749" s="60">
        <f t="shared" ref="AJ749:AK749" si="838">1.3*AK749</f>
        <v>3.7180000000000004E-3</v>
      </c>
      <c r="AK749" s="60">
        <f t="shared" si="838"/>
        <v>2.8600000000000001E-3</v>
      </c>
      <c r="AL749" s="60">
        <f t="shared" si="815"/>
        <v>2.2000000000000001E-3</v>
      </c>
      <c r="AN749" s="60">
        <f t="shared" si="816"/>
        <v>6.6000000000000003E-2</v>
      </c>
    </row>
    <row r="750" spans="33:40">
      <c r="AG750" s="58">
        <f t="shared" si="811"/>
        <v>2007.3261009999824</v>
      </c>
      <c r="AH750" s="20">
        <f t="shared" si="812"/>
        <v>202.02000000000106</v>
      </c>
      <c r="AI750" s="60">
        <f t="shared" si="813"/>
        <v>6.3079768702534886E-2</v>
      </c>
      <c r="AJ750" s="60">
        <f t="shared" ref="AJ750:AK750" si="839">1.3*AK750</f>
        <v>3.7180000000000004E-3</v>
      </c>
      <c r="AK750" s="60">
        <f t="shared" si="839"/>
        <v>2.8600000000000001E-3</v>
      </c>
      <c r="AL750" s="60">
        <f t="shared" si="815"/>
        <v>2.2000000000000001E-3</v>
      </c>
      <c r="AN750" s="60">
        <f t="shared" si="816"/>
        <v>6.6000000000000003E-2</v>
      </c>
    </row>
    <row r="751" spans="33:40">
      <c r="AG751" s="58">
        <f t="shared" si="811"/>
        <v>2007.3271009999823</v>
      </c>
      <c r="AH751" s="20">
        <f t="shared" si="812"/>
        <v>202.38500000000107</v>
      </c>
      <c r="AI751" s="60">
        <f t="shared" si="813"/>
        <v>6.3438780036484232E-2</v>
      </c>
      <c r="AJ751" s="60">
        <f t="shared" ref="AJ751:AK751" si="840">1.3*AK751</f>
        <v>3.7180000000000004E-3</v>
      </c>
      <c r="AK751" s="60">
        <f t="shared" si="840"/>
        <v>2.8600000000000001E-3</v>
      </c>
      <c r="AL751" s="60">
        <f t="shared" si="815"/>
        <v>2.2000000000000001E-3</v>
      </c>
      <c r="AN751" s="60">
        <f t="shared" si="816"/>
        <v>6.6000000000000003E-2</v>
      </c>
    </row>
    <row r="752" spans="33:40">
      <c r="AG752" s="58">
        <f t="shared" si="811"/>
        <v>2007.3281009999823</v>
      </c>
      <c r="AH752" s="20">
        <f t="shared" si="812"/>
        <v>202.75000000000108</v>
      </c>
      <c r="AI752" s="60">
        <f t="shared" si="813"/>
        <v>6.3918691490099336E-2</v>
      </c>
      <c r="AJ752" s="60">
        <f t="shared" ref="AJ752:AK752" si="841">1.3*AK752</f>
        <v>3.7180000000000004E-3</v>
      </c>
      <c r="AK752" s="60">
        <f t="shared" si="841"/>
        <v>2.8600000000000001E-3</v>
      </c>
      <c r="AL752" s="60">
        <f t="shared" si="815"/>
        <v>2.2000000000000001E-3</v>
      </c>
      <c r="AN752" s="60">
        <f t="shared" si="816"/>
        <v>6.6000000000000003E-2</v>
      </c>
    </row>
    <row r="753" spans="33:40">
      <c r="AG753" s="58">
        <f t="shared" si="811"/>
        <v>2007.3291009999823</v>
      </c>
      <c r="AH753" s="20">
        <f t="shared" si="812"/>
        <v>203.11500000000109</v>
      </c>
      <c r="AI753" s="60">
        <f t="shared" si="813"/>
        <v>6.4499376955609339E-2</v>
      </c>
      <c r="AJ753" s="60">
        <f t="shared" ref="AJ753:AK753" si="842">1.3*AK753</f>
        <v>3.7180000000000004E-3</v>
      </c>
      <c r="AK753" s="60">
        <f t="shared" si="842"/>
        <v>2.8600000000000001E-3</v>
      </c>
      <c r="AL753" s="60">
        <f t="shared" si="815"/>
        <v>2.2000000000000001E-3</v>
      </c>
      <c r="AN753" s="60">
        <f t="shared" si="816"/>
        <v>6.6000000000000003E-2</v>
      </c>
    </row>
    <row r="754" spans="33:40">
      <c r="AG754" s="58">
        <f t="shared" si="811"/>
        <v>2007.3301009999823</v>
      </c>
      <c r="AH754" s="20">
        <f t="shared" si="812"/>
        <v>203.4800000000011</v>
      </c>
      <c r="AI754" s="60">
        <f t="shared" si="813"/>
        <v>6.5155747448277179E-2</v>
      </c>
      <c r="AJ754" s="60">
        <f t="shared" ref="AJ754:AK754" si="843">1.3*AK754</f>
        <v>3.7180000000000004E-3</v>
      </c>
      <c r="AK754" s="60">
        <f t="shared" si="843"/>
        <v>2.8600000000000001E-3</v>
      </c>
      <c r="AL754" s="60">
        <f t="shared" si="815"/>
        <v>2.2000000000000001E-3</v>
      </c>
      <c r="AN754" s="60">
        <f t="shared" si="816"/>
        <v>6.6000000000000003E-2</v>
      </c>
    </row>
    <row r="755" spans="33:40">
      <c r="AG755" s="58">
        <f t="shared" si="811"/>
        <v>2007.3311009999823</v>
      </c>
      <c r="AH755" s="20">
        <f t="shared" si="812"/>
        <v>203.84500000000111</v>
      </c>
      <c r="AI755" s="60">
        <f t="shared" si="813"/>
        <v>6.5859161348221479E-2</v>
      </c>
      <c r="AJ755" s="60">
        <f t="shared" ref="AJ755:AK755" si="844">1.3*AK755</f>
        <v>3.7180000000000004E-3</v>
      </c>
      <c r="AK755" s="60">
        <f t="shared" si="844"/>
        <v>2.8600000000000001E-3</v>
      </c>
      <c r="AL755" s="60">
        <f t="shared" si="815"/>
        <v>2.2000000000000001E-3</v>
      </c>
      <c r="AN755" s="60">
        <f t="shared" si="816"/>
        <v>6.6000000000000003E-2</v>
      </c>
    </row>
    <row r="756" spans="33:40">
      <c r="AG756" s="58">
        <f t="shared" si="811"/>
        <v>2007.3321009999822</v>
      </c>
      <c r="AH756" s="20">
        <f t="shared" si="812"/>
        <v>204.21000000000112</v>
      </c>
      <c r="AI756" s="60">
        <f t="shared" si="813"/>
        <v>6.6579032576330036E-2</v>
      </c>
      <c r="AJ756" s="60">
        <f t="shared" ref="AJ756:AK756" si="845">1.3*AK756</f>
        <v>3.7180000000000004E-3</v>
      </c>
      <c r="AK756" s="60">
        <f t="shared" si="845"/>
        <v>2.8600000000000001E-3</v>
      </c>
      <c r="AL756" s="60">
        <f t="shared" si="815"/>
        <v>2.2000000000000001E-3</v>
      </c>
      <c r="AN756" s="60">
        <f t="shared" si="816"/>
        <v>6.6000000000000003E-2</v>
      </c>
    </row>
    <row r="757" spans="33:40">
      <c r="AG757" s="58">
        <f t="shared" si="811"/>
        <v>2007.3331009999822</v>
      </c>
      <c r="AH757" s="20">
        <f t="shared" si="812"/>
        <v>204.57500000000113</v>
      </c>
      <c r="AI757" s="60">
        <f t="shared" si="813"/>
        <v>6.7284544801194862E-2</v>
      </c>
      <c r="AJ757" s="60">
        <f t="shared" ref="AJ757:AK757" si="846">1.3*AK757</f>
        <v>3.7180000000000004E-3</v>
      </c>
      <c r="AK757" s="60">
        <f t="shared" si="846"/>
        <v>2.8600000000000001E-3</v>
      </c>
      <c r="AL757" s="60">
        <f t="shared" si="815"/>
        <v>2.2000000000000001E-3</v>
      </c>
      <c r="AN757" s="60">
        <f t="shared" si="816"/>
        <v>6.6000000000000003E-2</v>
      </c>
    </row>
    <row r="758" spans="33:40">
      <c r="AG758" s="58">
        <f t="shared" si="811"/>
        <v>2007.3341009999822</v>
      </c>
      <c r="AH758" s="20">
        <f t="shared" si="812"/>
        <v>204.94000000000113</v>
      </c>
      <c r="AI758" s="60">
        <f t="shared" si="813"/>
        <v>6.7946373736644805E-2</v>
      </c>
      <c r="AJ758" s="60">
        <f t="shared" ref="AJ758:AK758" si="847">1.3*AK758</f>
        <v>3.7180000000000004E-3</v>
      </c>
      <c r="AK758" s="60">
        <f t="shared" si="847"/>
        <v>2.8600000000000001E-3</v>
      </c>
      <c r="AL758" s="60">
        <f t="shared" si="815"/>
        <v>2.2000000000000001E-3</v>
      </c>
      <c r="AN758" s="60">
        <f t="shared" si="816"/>
        <v>6.6000000000000003E-2</v>
      </c>
    </row>
    <row r="759" spans="33:40">
      <c r="AG759" s="58">
        <f t="shared" si="811"/>
        <v>2007.3351009999822</v>
      </c>
      <c r="AH759" s="20">
        <f t="shared" si="812"/>
        <v>205.30500000000114</v>
      </c>
      <c r="AI759" s="60">
        <f t="shared" si="813"/>
        <v>6.8538319159075531E-2</v>
      </c>
      <c r="AJ759" s="60">
        <f t="shared" ref="AJ759:AK759" si="848">1.3*AK759</f>
        <v>3.7180000000000004E-3</v>
      </c>
      <c r="AK759" s="60">
        <f t="shared" si="848"/>
        <v>2.8600000000000001E-3</v>
      </c>
      <c r="AL759" s="60">
        <f t="shared" si="815"/>
        <v>2.2000000000000001E-3</v>
      </c>
      <c r="AN759" s="60">
        <f t="shared" si="816"/>
        <v>6.6000000000000003E-2</v>
      </c>
    </row>
    <row r="760" spans="33:40">
      <c r="AG760" s="58">
        <f t="shared" si="811"/>
        <v>2007.3361009999821</v>
      </c>
      <c r="AH760" s="20">
        <f t="shared" si="812"/>
        <v>205.67000000000115</v>
      </c>
      <c r="AI760" s="60">
        <f t="shared" si="813"/>
        <v>6.9038753474886957E-2</v>
      </c>
      <c r="AJ760" s="60">
        <f t="shared" ref="AJ760:AK760" si="849">1.3*AK760</f>
        <v>3.7180000000000004E-3</v>
      </c>
      <c r="AK760" s="60">
        <f t="shared" si="849"/>
        <v>2.8600000000000001E-3</v>
      </c>
      <c r="AL760" s="60">
        <f t="shared" si="815"/>
        <v>2.2000000000000001E-3</v>
      </c>
      <c r="AN760" s="60">
        <f t="shared" si="816"/>
        <v>6.6000000000000003E-2</v>
      </c>
    </row>
    <row r="761" spans="33:40">
      <c r="AG761" s="58">
        <f t="shared" si="811"/>
        <v>2007.3371009999821</v>
      </c>
      <c r="AH761" s="20">
        <f t="shared" si="812"/>
        <v>206.03500000000116</v>
      </c>
      <c r="AI761" s="60">
        <f t="shared" si="813"/>
        <v>6.9431804202728986E-2</v>
      </c>
      <c r="AJ761" s="60">
        <f t="shared" ref="AJ761:AK761" si="850">1.3*AK761</f>
        <v>3.7180000000000004E-3</v>
      </c>
      <c r="AK761" s="60">
        <f t="shared" si="850"/>
        <v>2.8600000000000001E-3</v>
      </c>
      <c r="AL761" s="60">
        <f t="shared" si="815"/>
        <v>2.2000000000000001E-3</v>
      </c>
      <c r="AN761" s="60">
        <f t="shared" si="816"/>
        <v>6.6000000000000003E-2</v>
      </c>
    </row>
    <row r="762" spans="33:40">
      <c r="AG762" s="58">
        <f t="shared" si="811"/>
        <v>2007.3381009999821</v>
      </c>
      <c r="AH762" s="20">
        <f t="shared" si="812"/>
        <v>206.40000000000117</v>
      </c>
      <c r="AI762" s="60">
        <f t="shared" si="813"/>
        <v>6.9708202999693644E-2</v>
      </c>
      <c r="AJ762" s="60">
        <f t="shared" ref="AJ762:AK762" si="851">1.3*AK762</f>
        <v>3.7180000000000004E-3</v>
      </c>
      <c r="AK762" s="60">
        <f t="shared" si="851"/>
        <v>2.8600000000000001E-3</v>
      </c>
      <c r="AL762" s="60">
        <f t="shared" si="815"/>
        <v>2.2000000000000001E-3</v>
      </c>
      <c r="AN762" s="60">
        <f t="shared" si="816"/>
        <v>6.6000000000000003E-2</v>
      </c>
    </row>
    <row r="763" spans="33:40">
      <c r="AG763" s="58">
        <f t="shared" si="811"/>
        <v>2007.3391009999821</v>
      </c>
      <c r="AH763" s="20">
        <f t="shared" si="812"/>
        <v>206.76500000000118</v>
      </c>
      <c r="AI763" s="60">
        <f t="shared" si="813"/>
        <v>6.9865752980680429E-2</v>
      </c>
      <c r="AJ763" s="60">
        <f t="shared" ref="AJ763:AK763" si="852">1.3*AK763</f>
        <v>3.7180000000000004E-3</v>
      </c>
      <c r="AK763" s="60">
        <f t="shared" si="852"/>
        <v>2.8600000000000001E-3</v>
      </c>
      <c r="AL763" s="60">
        <f t="shared" si="815"/>
        <v>2.2000000000000001E-3</v>
      </c>
      <c r="AN763" s="60">
        <f t="shared" si="816"/>
        <v>6.6000000000000003E-2</v>
      </c>
    </row>
    <row r="764" spans="33:40">
      <c r="AG764" s="58">
        <f t="shared" si="811"/>
        <v>2007.340100999982</v>
      </c>
      <c r="AH764" s="20">
        <f t="shared" si="812"/>
        <v>207.13000000000119</v>
      </c>
      <c r="AI764" s="60">
        <f t="shared" si="813"/>
        <v>6.9909387960919223E-2</v>
      </c>
      <c r="AJ764" s="60">
        <f t="shared" ref="AJ764:AK764" si="853">1.3*AK764</f>
        <v>3.7180000000000004E-3</v>
      </c>
      <c r="AK764" s="60">
        <f t="shared" si="853"/>
        <v>2.8600000000000001E-3</v>
      </c>
      <c r="AL764" s="60">
        <f t="shared" si="815"/>
        <v>2.2000000000000001E-3</v>
      </c>
      <c r="AN764" s="60">
        <f t="shared" si="816"/>
        <v>6.6000000000000003E-2</v>
      </c>
    </row>
    <row r="765" spans="33:40">
      <c r="AG765" s="58">
        <f t="shared" si="811"/>
        <v>2007.341100999982</v>
      </c>
      <c r="AH765" s="20">
        <f t="shared" si="812"/>
        <v>207.4950000000012</v>
      </c>
      <c r="AI765" s="60">
        <f t="shared" si="813"/>
        <v>6.9850820639933919E-2</v>
      </c>
      <c r="AJ765" s="60">
        <f t="shared" ref="AJ765:AK765" si="854">1.3*AK765</f>
        <v>3.7180000000000004E-3</v>
      </c>
      <c r="AK765" s="60">
        <f t="shared" si="854"/>
        <v>2.8600000000000001E-3</v>
      </c>
      <c r="AL765" s="60">
        <f t="shared" si="815"/>
        <v>2.2000000000000001E-3</v>
      </c>
      <c r="AN765" s="60">
        <f t="shared" si="816"/>
        <v>6.6000000000000003E-2</v>
      </c>
    </row>
    <row r="766" spans="33:40">
      <c r="AG766" s="58">
        <f t="shared" si="811"/>
        <v>2007.342100999982</v>
      </c>
      <c r="AH766" s="20">
        <f t="shared" si="812"/>
        <v>207.86000000000121</v>
      </c>
      <c r="AI766" s="60">
        <f t="shared" si="813"/>
        <v>6.9707800301676878E-2</v>
      </c>
      <c r="AJ766" s="60">
        <f t="shared" ref="AJ766:AK766" si="855">1.3*AK766</f>
        <v>3.7180000000000004E-3</v>
      </c>
      <c r="AK766" s="60">
        <f t="shared" si="855"/>
        <v>2.8600000000000001E-3</v>
      </c>
      <c r="AL766" s="60">
        <f t="shared" si="815"/>
        <v>2.2000000000000001E-3</v>
      </c>
      <c r="AN766" s="60">
        <f t="shared" si="816"/>
        <v>6.6000000000000003E-2</v>
      </c>
    </row>
    <row r="767" spans="33:40">
      <c r="AG767" s="58">
        <f t="shared" si="811"/>
        <v>2007.343100999982</v>
      </c>
      <c r="AH767" s="20">
        <f t="shared" si="812"/>
        <v>208.22500000000122</v>
      </c>
      <c r="AI767" s="60">
        <f t="shared" si="813"/>
        <v>6.9503022981073428E-2</v>
      </c>
      <c r="AJ767" s="60">
        <f t="shared" ref="AJ767:AK767" si="856">1.3*AK767</f>
        <v>3.7180000000000004E-3</v>
      </c>
      <c r="AK767" s="60">
        <f t="shared" si="856"/>
        <v>2.8600000000000001E-3</v>
      </c>
      <c r="AL767" s="60">
        <f t="shared" si="815"/>
        <v>2.2000000000000001E-3</v>
      </c>
      <c r="AN767" s="60">
        <f t="shared" si="816"/>
        <v>6.6000000000000003E-2</v>
      </c>
    </row>
    <row r="768" spans="33:40">
      <c r="AG768" s="58">
        <f t="shared" si="811"/>
        <v>2007.3441009999819</v>
      </c>
      <c r="AH768" s="20">
        <f t="shared" si="812"/>
        <v>208.59000000000123</v>
      </c>
      <c r="AI768" s="60">
        <f t="shared" si="813"/>
        <v>6.9262756960475957E-2</v>
      </c>
      <c r="AJ768" s="60">
        <f t="shared" ref="AJ768:AK768" si="857">1.3*AK768</f>
        <v>3.7180000000000004E-3</v>
      </c>
      <c r="AK768" s="60">
        <f t="shared" si="857"/>
        <v>2.8600000000000001E-3</v>
      </c>
      <c r="AL768" s="60">
        <f t="shared" si="815"/>
        <v>2.2000000000000001E-3</v>
      </c>
      <c r="AN768" s="60">
        <f t="shared" si="816"/>
        <v>6.6000000000000003E-2</v>
      </c>
    </row>
    <row r="769" spans="33:40">
      <c r="AG769" s="58">
        <f t="shared" si="811"/>
        <v>2007.3451009999819</v>
      </c>
      <c r="AH769" s="20">
        <f t="shared" si="812"/>
        <v>208.95500000000123</v>
      </c>
      <c r="AI769" s="60">
        <f t="shared" si="813"/>
        <v>6.9015262770073693E-2</v>
      </c>
      <c r="AJ769" s="60">
        <f t="shared" ref="AJ769:AK769" si="858">1.3*AK769</f>
        <v>3.7180000000000004E-3</v>
      </c>
      <c r="AK769" s="60">
        <f t="shared" si="858"/>
        <v>2.8600000000000001E-3</v>
      </c>
      <c r="AL769" s="60">
        <f t="shared" si="815"/>
        <v>2.2000000000000001E-3</v>
      </c>
      <c r="AN769" s="60">
        <f t="shared" si="816"/>
        <v>6.6000000000000003E-2</v>
      </c>
    </row>
    <row r="770" spans="33:40">
      <c r="AG770" s="58">
        <f t="shared" si="811"/>
        <v>2007.3461009999819</v>
      </c>
      <c r="AH770" s="20">
        <f t="shared" si="812"/>
        <v>209.32000000000124</v>
      </c>
      <c r="AI770" s="60">
        <f t="shared" si="813"/>
        <v>6.8789098640174753E-2</v>
      </c>
      <c r="AJ770" s="60">
        <f t="shared" ref="AJ770:AK770" si="859">1.3*AK770</f>
        <v>3.7180000000000004E-3</v>
      </c>
      <c r="AK770" s="60">
        <f t="shared" si="859"/>
        <v>2.8600000000000001E-3</v>
      </c>
      <c r="AL770" s="60">
        <f t="shared" si="815"/>
        <v>2.2000000000000001E-3</v>
      </c>
      <c r="AN770" s="60">
        <f t="shared" si="816"/>
        <v>6.6000000000000003E-2</v>
      </c>
    </row>
    <row r="771" spans="33:40">
      <c r="AG771" s="58">
        <f t="shared" si="811"/>
        <v>2007.3471009999819</v>
      </c>
      <c r="AH771" s="20">
        <f t="shared" si="812"/>
        <v>209.68500000000125</v>
      </c>
      <c r="AI771" s="60">
        <f t="shared" si="813"/>
        <v>6.8611408916136055E-2</v>
      </c>
      <c r="AJ771" s="60">
        <f t="shared" ref="AJ771:AK771" si="860">1.3*AK771</f>
        <v>3.7180000000000004E-3</v>
      </c>
      <c r="AK771" s="60">
        <f t="shared" si="860"/>
        <v>2.8600000000000001E-3</v>
      </c>
      <c r="AL771" s="60">
        <f t="shared" si="815"/>
        <v>2.2000000000000001E-3</v>
      </c>
      <c r="AN771" s="60">
        <f t="shared" si="816"/>
        <v>6.6000000000000003E-2</v>
      </c>
    </row>
    <row r="772" spans="33:40">
      <c r="AG772" s="58">
        <f t="shared" si="811"/>
        <v>2007.3481009999819</v>
      </c>
      <c r="AH772" s="20">
        <f t="shared" si="812"/>
        <v>210.05000000000126</v>
      </c>
      <c r="AI772" s="60">
        <f t="shared" si="813"/>
        <v>6.8506293922787551E-2</v>
      </c>
      <c r="AJ772" s="60">
        <f t="shared" ref="AJ772:AK772" si="861">1.3*AK772</f>
        <v>3.7180000000000004E-3</v>
      </c>
      <c r="AK772" s="60">
        <f t="shared" si="861"/>
        <v>2.8600000000000001E-3</v>
      </c>
      <c r="AL772" s="60">
        <f t="shared" si="815"/>
        <v>2.2000000000000001E-3</v>
      </c>
      <c r="AN772" s="60">
        <f t="shared" si="816"/>
        <v>6.6000000000000003E-2</v>
      </c>
    </row>
    <row r="773" spans="33:40">
      <c r="AG773" s="58">
        <f t="shared" si="811"/>
        <v>2007.3491009999818</v>
      </c>
      <c r="AH773" s="20">
        <f t="shared" si="812"/>
        <v>210.41500000000127</v>
      </c>
      <c r="AI773" s="60">
        <f t="shared" si="813"/>
        <v>6.849335509858033E-2</v>
      </c>
      <c r="AJ773" s="60">
        <f t="shared" ref="AJ773:AK773" si="862">1.3*AK773</f>
        <v>3.7180000000000004E-3</v>
      </c>
      <c r="AK773" s="60">
        <f t="shared" si="862"/>
        <v>2.8600000000000001E-3</v>
      </c>
      <c r="AL773" s="60">
        <f t="shared" si="815"/>
        <v>2.2000000000000001E-3</v>
      </c>
      <c r="AN773" s="60">
        <f t="shared" si="816"/>
        <v>6.6000000000000003E-2</v>
      </c>
    </row>
    <row r="774" spans="33:40">
      <c r="AG774" s="58">
        <f t="shared" si="811"/>
        <v>2007.3501009999818</v>
      </c>
      <c r="AH774" s="20">
        <f t="shared" si="812"/>
        <v>210.78000000000128</v>
      </c>
      <c r="AI774" s="60">
        <f t="shared" si="813"/>
        <v>6.8586499177572174E-2</v>
      </c>
      <c r="AJ774" s="60">
        <f t="shared" ref="AJ774:AK774" si="863">1.3*AK774</f>
        <v>3.7180000000000004E-3</v>
      </c>
      <c r="AK774" s="60">
        <f t="shared" si="863"/>
        <v>2.8600000000000001E-3</v>
      </c>
      <c r="AL774" s="60">
        <f t="shared" si="815"/>
        <v>2.2000000000000001E-3</v>
      </c>
      <c r="AN774" s="60">
        <f t="shared" si="816"/>
        <v>6.6000000000000003E-2</v>
      </c>
    </row>
    <row r="775" spans="33:40">
      <c r="AG775" s="58">
        <f t="shared" si="811"/>
        <v>2007.3511009999818</v>
      </c>
      <c r="AH775" s="20">
        <f t="shared" si="812"/>
        <v>211.14500000000129</v>
      </c>
      <c r="AI775" s="60">
        <f t="shared" si="813"/>
        <v>6.8793070354914554E-2</v>
      </c>
      <c r="AJ775" s="60">
        <f t="shared" ref="AJ775:AK775" si="864">1.3*AK775</f>
        <v>3.7180000000000004E-3</v>
      </c>
      <c r="AK775" s="60">
        <f t="shared" si="864"/>
        <v>2.8600000000000001E-3</v>
      </c>
      <c r="AL775" s="60">
        <f t="shared" si="815"/>
        <v>2.2000000000000001E-3</v>
      </c>
      <c r="AN775" s="60">
        <f t="shared" si="816"/>
        <v>6.6000000000000003E-2</v>
      </c>
    </row>
    <row r="776" spans="33:40">
      <c r="AG776" s="58">
        <f t="shared" si="811"/>
        <v>2007.3521009999818</v>
      </c>
      <c r="AH776" s="20">
        <f t="shared" si="812"/>
        <v>211.5100000000013</v>
      </c>
      <c r="AI776" s="60">
        <f t="shared" si="813"/>
        <v>6.9113360578608271E-2</v>
      </c>
      <c r="AJ776" s="60">
        <f t="shared" ref="AJ776:AK776" si="865">1.3*AK776</f>
        <v>3.7180000000000004E-3</v>
      </c>
      <c r="AK776" s="60">
        <f t="shared" si="865"/>
        <v>2.8600000000000001E-3</v>
      </c>
      <c r="AL776" s="60">
        <f t="shared" si="815"/>
        <v>2.2000000000000001E-3</v>
      </c>
      <c r="AN776" s="60">
        <f t="shared" si="816"/>
        <v>6.6000000000000003E-2</v>
      </c>
    </row>
    <row r="777" spans="33:40">
      <c r="AG777" s="58">
        <f t="shared" si="811"/>
        <v>2007.3531009999817</v>
      </c>
      <c r="AH777" s="20">
        <f t="shared" si="812"/>
        <v>211.87500000000131</v>
      </c>
      <c r="AI777" s="60">
        <f t="shared" si="813"/>
        <v>6.9540526443247139E-2</v>
      </c>
      <c r="AJ777" s="60">
        <f t="shared" ref="AJ777:AK777" si="866">1.3*AK777</f>
        <v>3.7180000000000004E-3</v>
      </c>
      <c r="AK777" s="60">
        <f t="shared" si="866"/>
        <v>2.8600000000000001E-3</v>
      </c>
      <c r="AL777" s="60">
        <f t="shared" si="815"/>
        <v>2.2000000000000001E-3</v>
      </c>
      <c r="AN777" s="60">
        <f t="shared" si="816"/>
        <v>6.6000000000000003E-2</v>
      </c>
    </row>
    <row r="778" spans="33:40">
      <c r="AG778" s="58">
        <f t="shared" si="811"/>
        <v>2007.3541009999817</v>
      </c>
      <c r="AH778" s="20">
        <f t="shared" si="812"/>
        <v>212.24000000000132</v>
      </c>
      <c r="AI778" s="60">
        <f t="shared" si="813"/>
        <v>7.0060917861022254E-2</v>
      </c>
      <c r="AJ778" s="60">
        <f t="shared" ref="AJ778:AK778" si="867">1.3*AK778</f>
        <v>3.7180000000000004E-3</v>
      </c>
      <c r="AK778" s="60">
        <f t="shared" si="867"/>
        <v>2.8600000000000001E-3</v>
      </c>
      <c r="AL778" s="60">
        <f t="shared" si="815"/>
        <v>2.2000000000000001E-3</v>
      </c>
      <c r="AN778" s="60">
        <f t="shared" si="816"/>
        <v>6.6000000000000003E-2</v>
      </c>
    </row>
    <row r="779" spans="33:40">
      <c r="AG779" s="58">
        <f t="shared" si="811"/>
        <v>2007.3551009999817</v>
      </c>
      <c r="AH779" s="20">
        <f t="shared" si="812"/>
        <v>212.60500000000133</v>
      </c>
      <c r="AI779" s="60">
        <f t="shared" si="813"/>
        <v>7.0654800085818731E-2</v>
      </c>
      <c r="AJ779" s="60">
        <f t="shared" ref="AJ779:AK779" si="868">1.3*AK779</f>
        <v>3.7180000000000004E-3</v>
      </c>
      <c r="AK779" s="60">
        <f t="shared" si="868"/>
        <v>2.8600000000000001E-3</v>
      </c>
      <c r="AL779" s="60">
        <f t="shared" si="815"/>
        <v>2.2000000000000001E-3</v>
      </c>
      <c r="AN779" s="60">
        <f t="shared" si="816"/>
        <v>6.6000000000000003E-2</v>
      </c>
    </row>
    <row r="780" spans="33:40">
      <c r="AG780" s="58">
        <f t="shared" si="811"/>
        <v>2007.3561009999817</v>
      </c>
      <c r="AH780" s="20">
        <f t="shared" si="812"/>
        <v>212.97000000000133</v>
      </c>
      <c r="AI780" s="60">
        <f t="shared" si="813"/>
        <v>7.1297428119286729E-2</v>
      </c>
      <c r="AJ780" s="60">
        <f t="shared" ref="AJ780:AK780" si="869">1.3*AK780</f>
        <v>3.7180000000000004E-3</v>
      </c>
      <c r="AK780" s="60">
        <f t="shared" si="869"/>
        <v>2.8600000000000001E-3</v>
      </c>
      <c r="AL780" s="60">
        <f t="shared" si="815"/>
        <v>2.2000000000000001E-3</v>
      </c>
      <c r="AN780" s="60">
        <f t="shared" si="816"/>
        <v>6.6000000000000003E-2</v>
      </c>
    </row>
    <row r="781" spans="33:40">
      <c r="AG781" s="58">
        <f t="shared" si="811"/>
        <v>2007.3571009999816</v>
      </c>
      <c r="AH781" s="20">
        <f t="shared" si="812"/>
        <v>213.33500000000134</v>
      </c>
      <c r="AI781" s="60">
        <f t="shared" si="813"/>
        <v>7.1960412324581016E-2</v>
      </c>
      <c r="AJ781" s="60">
        <f t="shared" ref="AJ781:AK781" si="870">1.3*AK781</f>
        <v>3.7180000000000004E-3</v>
      </c>
      <c r="AK781" s="60">
        <f t="shared" si="870"/>
        <v>2.8600000000000001E-3</v>
      </c>
      <c r="AL781" s="60">
        <f t="shared" si="815"/>
        <v>2.2000000000000001E-3</v>
      </c>
      <c r="AN781" s="60">
        <f t="shared" si="816"/>
        <v>6.6000000000000003E-2</v>
      </c>
    </row>
    <row r="782" spans="33:40">
      <c r="AG782" s="58">
        <f t="shared" si="811"/>
        <v>2007.3581009999816</v>
      </c>
      <c r="AH782" s="20">
        <f t="shared" si="812"/>
        <v>213.70000000000135</v>
      </c>
      <c r="AI782" s="60">
        <f t="shared" si="813"/>
        <v>7.2613297371043425E-2</v>
      </c>
      <c r="AJ782" s="60">
        <f t="shared" ref="AJ782:AK782" si="871">1.3*AK782</f>
        <v>3.7180000000000004E-3</v>
      </c>
      <c r="AK782" s="60">
        <f t="shared" si="871"/>
        <v>2.8600000000000001E-3</v>
      </c>
      <c r="AL782" s="60">
        <f t="shared" si="815"/>
        <v>2.2000000000000001E-3</v>
      </c>
      <c r="AN782" s="60">
        <f t="shared" si="816"/>
        <v>6.6000000000000003E-2</v>
      </c>
    </row>
    <row r="783" spans="33:40">
      <c r="AG783" s="58">
        <f t="shared" si="811"/>
        <v>2007.3591009999816</v>
      </c>
      <c r="AH783" s="20">
        <f t="shared" si="812"/>
        <v>214.06500000000136</v>
      </c>
      <c r="AI783" s="60">
        <f t="shared" si="813"/>
        <v>7.3225264388154077E-2</v>
      </c>
      <c r="AJ783" s="60">
        <f t="shared" ref="AJ783:AK783" si="872">1.3*AK783</f>
        <v>3.7180000000000004E-3</v>
      </c>
      <c r="AK783" s="60">
        <f t="shared" si="872"/>
        <v>2.8600000000000001E-3</v>
      </c>
      <c r="AL783" s="60">
        <f t="shared" si="815"/>
        <v>2.2000000000000001E-3</v>
      </c>
      <c r="AN783" s="60">
        <f t="shared" si="816"/>
        <v>6.6000000000000003E-2</v>
      </c>
    </row>
    <row r="784" spans="33:40">
      <c r="AG784" s="58">
        <f t="shared" si="811"/>
        <v>2007.3601009999816</v>
      </c>
      <c r="AH784" s="20">
        <f t="shared" si="812"/>
        <v>214.43000000000137</v>
      </c>
      <c r="AI784" s="60">
        <f t="shared" si="813"/>
        <v>7.3766859120836914E-2</v>
      </c>
      <c r="AJ784" s="60">
        <f t="shared" ref="AJ784:AK784" si="873">1.3*AK784</f>
        <v>3.7180000000000004E-3</v>
      </c>
      <c r="AK784" s="60">
        <f t="shared" si="873"/>
        <v>2.8600000000000001E-3</v>
      </c>
      <c r="AL784" s="60">
        <f t="shared" si="815"/>
        <v>2.2000000000000001E-3</v>
      </c>
      <c r="AN784" s="60">
        <f t="shared" si="816"/>
        <v>6.6000000000000003E-2</v>
      </c>
    </row>
    <row r="785" spans="33:40">
      <c r="AG785" s="58">
        <f t="shared" si="811"/>
        <v>2007.3611009999815</v>
      </c>
      <c r="AH785" s="20">
        <f t="shared" si="812"/>
        <v>214.79500000000138</v>
      </c>
      <c r="AI785" s="60">
        <f t="shared" si="813"/>
        <v>7.4211647356773686E-2</v>
      </c>
      <c r="AJ785" s="60">
        <f t="shared" ref="AJ785:AK785" si="874">1.3*AK785</f>
        <v>3.7180000000000004E-3</v>
      </c>
      <c r="AK785" s="60">
        <f t="shared" si="874"/>
        <v>2.8600000000000001E-3</v>
      </c>
      <c r="AL785" s="60">
        <f t="shared" si="815"/>
        <v>2.2000000000000001E-3</v>
      </c>
      <c r="AN785" s="60">
        <f t="shared" si="816"/>
        <v>6.6000000000000003E-2</v>
      </c>
    </row>
    <row r="786" spans="33:40">
      <c r="AG786" s="58">
        <f t="shared" si="811"/>
        <v>2007.3621009999815</v>
      </c>
      <c r="AH786" s="20">
        <f t="shared" si="812"/>
        <v>215.16000000000139</v>
      </c>
      <c r="AI786" s="60">
        <f t="shared" si="813"/>
        <v>7.4537703027014623E-2</v>
      </c>
      <c r="AJ786" s="60">
        <f t="shared" ref="AJ786:AK786" si="875">1.3*AK786</f>
        <v>3.7180000000000004E-3</v>
      </c>
      <c r="AK786" s="60">
        <f t="shared" si="875"/>
        <v>2.8600000000000001E-3</v>
      </c>
      <c r="AL786" s="60">
        <f t="shared" si="815"/>
        <v>2.2000000000000001E-3</v>
      </c>
      <c r="AN786" s="60">
        <f t="shared" si="816"/>
        <v>6.6000000000000003E-2</v>
      </c>
    </row>
    <row r="787" spans="33:40">
      <c r="AG787" s="58">
        <f t="shared" si="811"/>
        <v>2007.3631009999815</v>
      </c>
      <c r="AH787" s="20">
        <f t="shared" si="812"/>
        <v>215.5250000000014</v>
      </c>
      <c r="AI787" s="60">
        <f t="shared" si="813"/>
        <v>7.4728843927557367E-2</v>
      </c>
      <c r="AJ787" s="60">
        <f t="shared" ref="AJ787:AK787" si="876">1.3*AK787</f>
        <v>3.7180000000000004E-3</v>
      </c>
      <c r="AK787" s="60">
        <f t="shared" si="876"/>
        <v>2.8600000000000001E-3</v>
      </c>
      <c r="AL787" s="60">
        <f t="shared" si="815"/>
        <v>2.2000000000000001E-3</v>
      </c>
      <c r="AN787" s="60">
        <f t="shared" si="816"/>
        <v>6.6000000000000003E-2</v>
      </c>
    </row>
    <row r="788" spans="33:40">
      <c r="AG788" s="58">
        <f t="shared" si="811"/>
        <v>2007.3641009999815</v>
      </c>
      <c r="AH788" s="20">
        <f t="shared" si="812"/>
        <v>215.89000000000141</v>
      </c>
      <c r="AI788" s="60">
        <f t="shared" si="813"/>
        <v>7.4775544425334933E-2</v>
      </c>
      <c r="AJ788" s="60">
        <f t="shared" ref="AJ788:AK788" si="877">1.3*AK788</f>
        <v>3.7180000000000004E-3</v>
      </c>
      <c r="AK788" s="60">
        <f t="shared" si="877"/>
        <v>2.8600000000000001E-3</v>
      </c>
      <c r="AL788" s="60">
        <f t="shared" si="815"/>
        <v>2.2000000000000001E-3</v>
      </c>
      <c r="AN788" s="60">
        <f t="shared" si="816"/>
        <v>6.6000000000000003E-2</v>
      </c>
    </row>
    <row r="789" spans="33:40">
      <c r="AG789" s="58">
        <f t="shared" si="811"/>
        <v>2007.3651009999815</v>
      </c>
      <c r="AH789" s="20">
        <f t="shared" si="812"/>
        <v>216.25500000000142</v>
      </c>
      <c r="AI789" s="60">
        <f t="shared" si="813"/>
        <v>7.4675472971847207E-2</v>
      </c>
      <c r="AJ789" s="60">
        <f t="shared" ref="AJ789:AK789" si="878">1.3*AK789</f>
        <v>3.7180000000000004E-3</v>
      </c>
      <c r="AK789" s="60">
        <f t="shared" si="878"/>
        <v>2.8600000000000001E-3</v>
      </c>
      <c r="AL789" s="60">
        <f t="shared" si="815"/>
        <v>2.2000000000000001E-3</v>
      </c>
      <c r="AN789" s="60">
        <f t="shared" si="816"/>
        <v>6.6000000000000003E-2</v>
      </c>
    </row>
    <row r="790" spans="33:40">
      <c r="AG790" s="58">
        <f t="shared" si="811"/>
        <v>2007.3661009999814</v>
      </c>
      <c r="AH790" s="20">
        <f t="shared" si="812"/>
        <v>216.62000000000143</v>
      </c>
      <c r="AI790" s="60">
        <f t="shared" si="813"/>
        <v>7.4433623694742351E-2</v>
      </c>
      <c r="AJ790" s="60">
        <f t="shared" ref="AJ790:AK790" si="879">1.3*AK790</f>
        <v>3.7180000000000004E-3</v>
      </c>
      <c r="AK790" s="60">
        <f t="shared" si="879"/>
        <v>2.8600000000000001E-3</v>
      </c>
      <c r="AL790" s="60">
        <f t="shared" si="815"/>
        <v>2.2000000000000001E-3</v>
      </c>
      <c r="AN790" s="60">
        <f t="shared" si="816"/>
        <v>6.6000000000000003E-2</v>
      </c>
    </row>
    <row r="791" spans="33:40">
      <c r="AG791" s="58">
        <f t="shared" ref="AG791:AG854" si="880">AG790+0.001</f>
        <v>2007.3671009999814</v>
      </c>
      <c r="AH791" s="20">
        <f t="shared" ref="AH791:AH854" si="881">AH790+(1.825/5)</f>
        <v>216.98500000000143</v>
      </c>
      <c r="AI791" s="60">
        <f t="shared" ref="AI791:AI854" si="882" xml:space="preserve"> AN791 + AJ791*SIN((2*PI()*(AG791-2000)/0.235745306106089) + 0.083216746) + AK791*SIN((2*PI()*(AG791-2000)/0.0785817687020297) + 3.39124283) + AL791*SIN((2*PI()*(AG791-2000)/0.0261939229006765) + 0.748950468)</f>
        <v>7.4062034544079974E-2</v>
      </c>
      <c r="AJ791" s="60">
        <f t="shared" ref="AJ791:AK791" si="883">1.3*AK791</f>
        <v>3.7180000000000004E-3</v>
      </c>
      <c r="AK791" s="60">
        <f t="shared" si="883"/>
        <v>2.8600000000000001E-3</v>
      </c>
      <c r="AL791" s="60">
        <f t="shared" ref="AL791:AL854" si="884">AL790</f>
        <v>2.2000000000000001E-3</v>
      </c>
      <c r="AN791" s="60">
        <f t="shared" ref="AN791:AN854" si="885">AN790</f>
        <v>6.6000000000000003E-2</v>
      </c>
    </row>
    <row r="792" spans="33:40">
      <c r="AG792" s="58">
        <f t="shared" si="880"/>
        <v>2007.3681009999814</v>
      </c>
      <c r="AH792" s="20">
        <f t="shared" si="881"/>
        <v>217.35000000000144</v>
      </c>
      <c r="AI792" s="60">
        <f t="shared" si="882"/>
        <v>7.3579108107157024E-2</v>
      </c>
      <c r="AJ792" s="60">
        <f t="shared" ref="AJ792:AK792" si="886">1.3*AK792</f>
        <v>3.7180000000000004E-3</v>
      </c>
      <c r="AK792" s="60">
        <f t="shared" si="886"/>
        <v>2.8600000000000001E-3</v>
      </c>
      <c r="AL792" s="60">
        <f t="shared" si="884"/>
        <v>2.2000000000000001E-3</v>
      </c>
      <c r="AN792" s="60">
        <f t="shared" si="885"/>
        <v>6.6000000000000003E-2</v>
      </c>
    </row>
    <row r="793" spans="33:40">
      <c r="AG793" s="58">
        <f t="shared" si="880"/>
        <v>2007.3691009999814</v>
      </c>
      <c r="AH793" s="20">
        <f t="shared" si="881"/>
        <v>217.71500000000145</v>
      </c>
      <c r="AI793" s="60">
        <f t="shared" si="882"/>
        <v>7.300857392036561E-2</v>
      </c>
      <c r="AJ793" s="60">
        <f t="shared" ref="AJ793:AK793" si="887">1.3*AK793</f>
        <v>3.7180000000000004E-3</v>
      </c>
      <c r="AK793" s="60">
        <f t="shared" si="887"/>
        <v>2.8600000000000001E-3</v>
      </c>
      <c r="AL793" s="60">
        <f t="shared" si="884"/>
        <v>2.2000000000000001E-3</v>
      </c>
      <c r="AN793" s="60">
        <f t="shared" si="885"/>
        <v>6.6000000000000003E-2</v>
      </c>
    </row>
    <row r="794" spans="33:40">
      <c r="AG794" s="58">
        <f t="shared" si="880"/>
        <v>2007.3701009999813</v>
      </c>
      <c r="AH794" s="20">
        <f t="shared" si="881"/>
        <v>218.08000000000146</v>
      </c>
      <c r="AI794" s="60">
        <f t="shared" si="882"/>
        <v>7.2378151598104595E-2</v>
      </c>
      <c r="AJ794" s="60">
        <f t="shared" ref="AJ794:AK794" si="888">1.3*AK794</f>
        <v>3.7180000000000004E-3</v>
      </c>
      <c r="AK794" s="60">
        <f t="shared" si="888"/>
        <v>2.8600000000000001E-3</v>
      </c>
      <c r="AL794" s="60">
        <f t="shared" si="884"/>
        <v>2.2000000000000001E-3</v>
      </c>
      <c r="AN794" s="60">
        <f t="shared" si="885"/>
        <v>6.6000000000000003E-2</v>
      </c>
    </row>
    <row r="795" spans="33:40">
      <c r="AG795" s="58">
        <f t="shared" si="880"/>
        <v>2007.3711009999813</v>
      </c>
      <c r="AH795" s="20">
        <f t="shared" si="881"/>
        <v>218.44500000000147</v>
      </c>
      <c r="AI795" s="60">
        <f t="shared" si="882"/>
        <v>7.1717991194113553E-2</v>
      </c>
      <c r="AJ795" s="60">
        <f t="shared" ref="AJ795:AK795" si="889">1.3*AK795</f>
        <v>3.7180000000000004E-3</v>
      </c>
      <c r="AK795" s="60">
        <f t="shared" si="889"/>
        <v>2.8600000000000001E-3</v>
      </c>
      <c r="AL795" s="60">
        <f t="shared" si="884"/>
        <v>2.2000000000000001E-3</v>
      </c>
      <c r="AN795" s="60">
        <f t="shared" si="885"/>
        <v>6.6000000000000003E-2</v>
      </c>
    </row>
    <row r="796" spans="33:40">
      <c r="AG796" s="58">
        <f t="shared" si="880"/>
        <v>2007.3721009999813</v>
      </c>
      <c r="AH796" s="20">
        <f t="shared" si="881"/>
        <v>218.81000000000148</v>
      </c>
      <c r="AI796" s="60">
        <f t="shared" si="882"/>
        <v>7.1058979931043112E-2</v>
      </c>
      <c r="AJ796" s="60">
        <f t="shared" ref="AJ796:AK796" si="890">1.3*AK796</f>
        <v>3.7180000000000004E-3</v>
      </c>
      <c r="AK796" s="60">
        <f t="shared" si="890"/>
        <v>2.8600000000000001E-3</v>
      </c>
      <c r="AL796" s="60">
        <f t="shared" si="884"/>
        <v>2.2000000000000001E-3</v>
      </c>
      <c r="AN796" s="60">
        <f t="shared" si="885"/>
        <v>6.6000000000000003E-2</v>
      </c>
    </row>
    <row r="797" spans="33:40">
      <c r="AG797" s="58">
        <f t="shared" si="880"/>
        <v>2007.3731009999813</v>
      </c>
      <c r="AH797" s="20">
        <f t="shared" si="881"/>
        <v>219.17500000000149</v>
      </c>
      <c r="AI797" s="60">
        <f t="shared" si="882"/>
        <v>7.0431012051430653E-2</v>
      </c>
      <c r="AJ797" s="60">
        <f t="shared" ref="AJ797:AK797" si="891">1.3*AK797</f>
        <v>3.7180000000000004E-3</v>
      </c>
      <c r="AK797" s="60">
        <f t="shared" si="891"/>
        <v>2.8600000000000001E-3</v>
      </c>
      <c r="AL797" s="60">
        <f t="shared" si="884"/>
        <v>2.2000000000000001E-3</v>
      </c>
      <c r="AN797" s="60">
        <f t="shared" si="885"/>
        <v>6.6000000000000003E-2</v>
      </c>
    </row>
    <row r="798" spans="33:40">
      <c r="AG798" s="58">
        <f t="shared" si="880"/>
        <v>2007.3741009999812</v>
      </c>
      <c r="AH798" s="20">
        <f t="shared" si="881"/>
        <v>219.5400000000015</v>
      </c>
      <c r="AI798" s="60">
        <f t="shared" si="882"/>
        <v>6.9861320621535425E-2</v>
      </c>
      <c r="AJ798" s="60">
        <f t="shared" ref="AJ798:AK798" si="892">1.3*AK798</f>
        <v>3.7180000000000004E-3</v>
      </c>
      <c r="AK798" s="60">
        <f t="shared" si="892"/>
        <v>2.8600000000000001E-3</v>
      </c>
      <c r="AL798" s="60">
        <f t="shared" si="884"/>
        <v>2.2000000000000001E-3</v>
      </c>
      <c r="AN798" s="60">
        <f t="shared" si="885"/>
        <v>6.6000000000000003E-2</v>
      </c>
    </row>
    <row r="799" spans="33:40">
      <c r="AG799" s="58">
        <f t="shared" si="880"/>
        <v>2007.3751009999812</v>
      </c>
      <c r="AH799" s="20">
        <f t="shared" si="881"/>
        <v>219.90500000000151</v>
      </c>
      <c r="AI799" s="60">
        <f t="shared" si="882"/>
        <v>6.9372966539959127E-2</v>
      </c>
      <c r="AJ799" s="60">
        <f t="shared" ref="AJ799:AK799" si="893">1.3*AK799</f>
        <v>3.7180000000000004E-3</v>
      </c>
      <c r="AK799" s="60">
        <f t="shared" si="893"/>
        <v>2.8600000000000001E-3</v>
      </c>
      <c r="AL799" s="60">
        <f t="shared" si="884"/>
        <v>2.2000000000000001E-3</v>
      </c>
      <c r="AN799" s="60">
        <f t="shared" si="885"/>
        <v>6.6000000000000003E-2</v>
      </c>
    </row>
    <row r="800" spans="33:40">
      <c r="AG800" s="58">
        <f t="shared" si="880"/>
        <v>2007.3761009999812</v>
      </c>
      <c r="AH800" s="20">
        <f t="shared" si="881"/>
        <v>220.27000000000152</v>
      </c>
      <c r="AI800" s="60">
        <f t="shared" si="882"/>
        <v>6.8983570970691868E-2</v>
      </c>
      <c r="AJ800" s="60">
        <f t="shared" ref="AJ800:AK800" si="894">1.3*AK800</f>
        <v>3.7180000000000004E-3</v>
      </c>
      <c r="AK800" s="60">
        <f t="shared" si="894"/>
        <v>2.8600000000000001E-3</v>
      </c>
      <c r="AL800" s="60">
        <f t="shared" si="884"/>
        <v>2.2000000000000001E-3</v>
      </c>
      <c r="AN800" s="60">
        <f t="shared" si="885"/>
        <v>6.6000000000000003E-2</v>
      </c>
    </row>
    <row r="801" spans="33:40">
      <c r="AG801" s="58">
        <f t="shared" si="880"/>
        <v>2007.3771009999812</v>
      </c>
      <c r="AH801" s="20">
        <f t="shared" si="881"/>
        <v>220.63500000000153</v>
      </c>
      <c r="AI801" s="60">
        <f t="shared" si="882"/>
        <v>6.8704363452778139E-2</v>
      </c>
      <c r="AJ801" s="60">
        <f t="shared" ref="AJ801:AK801" si="895">1.3*AK801</f>
        <v>3.7180000000000004E-3</v>
      </c>
      <c r="AK801" s="60">
        <f t="shared" si="895"/>
        <v>2.8600000000000001E-3</v>
      </c>
      <c r="AL801" s="60">
        <f t="shared" si="884"/>
        <v>2.2000000000000001E-3</v>
      </c>
      <c r="AN801" s="60">
        <f t="shared" si="885"/>
        <v>6.6000000000000003E-2</v>
      </c>
    </row>
    <row r="802" spans="33:40">
      <c r="AG802" s="58">
        <f t="shared" si="880"/>
        <v>2007.3781009999811</v>
      </c>
      <c r="AH802" s="20">
        <f t="shared" si="881"/>
        <v>221.00000000000153</v>
      </c>
      <c r="AI802" s="60">
        <f t="shared" si="882"/>
        <v>6.8539599835979334E-2</v>
      </c>
      <c r="AJ802" s="60">
        <f t="shared" ref="AJ802:AK802" si="896">1.3*AK802</f>
        <v>3.7180000000000004E-3</v>
      </c>
      <c r="AK802" s="60">
        <f t="shared" si="896"/>
        <v>2.8600000000000001E-3</v>
      </c>
      <c r="AL802" s="60">
        <f t="shared" si="884"/>
        <v>2.2000000000000001E-3</v>
      </c>
      <c r="AN802" s="60">
        <f t="shared" si="885"/>
        <v>6.6000000000000003E-2</v>
      </c>
    </row>
    <row r="803" spans="33:40">
      <c r="AG803" s="58">
        <f t="shared" si="880"/>
        <v>2007.3791009999811</v>
      </c>
      <c r="AH803" s="20">
        <f t="shared" si="881"/>
        <v>221.36500000000154</v>
      </c>
      <c r="AI803" s="60">
        <f t="shared" si="882"/>
        <v>6.848638299059559E-2</v>
      </c>
      <c r="AJ803" s="60">
        <f t="shared" ref="AJ803:AK803" si="897">1.3*AK803</f>
        <v>3.7180000000000004E-3</v>
      </c>
      <c r="AK803" s="60">
        <f t="shared" si="897"/>
        <v>2.8600000000000001E-3</v>
      </c>
      <c r="AL803" s="60">
        <f t="shared" si="884"/>
        <v>2.2000000000000001E-3</v>
      </c>
      <c r="AN803" s="60">
        <f t="shared" si="885"/>
        <v>6.6000000000000003E-2</v>
      </c>
    </row>
    <row r="804" spans="33:40">
      <c r="AG804" s="58">
        <f t="shared" si="880"/>
        <v>2007.3801009999811</v>
      </c>
      <c r="AH804" s="20">
        <f t="shared" si="881"/>
        <v>221.73000000000155</v>
      </c>
      <c r="AI804" s="60">
        <f t="shared" si="882"/>
        <v>6.8534896154078775E-2</v>
      </c>
      <c r="AJ804" s="60">
        <f t="shared" ref="AJ804:AK804" si="898">1.3*AK804</f>
        <v>3.7180000000000004E-3</v>
      </c>
      <c r="AK804" s="60">
        <f t="shared" si="898"/>
        <v>2.8600000000000001E-3</v>
      </c>
      <c r="AL804" s="60">
        <f t="shared" si="884"/>
        <v>2.2000000000000001E-3</v>
      </c>
      <c r="AN804" s="60">
        <f t="shared" si="885"/>
        <v>6.6000000000000003E-2</v>
      </c>
    </row>
    <row r="805" spans="33:40">
      <c r="AG805" s="58">
        <f t="shared" si="880"/>
        <v>2007.3811009999811</v>
      </c>
      <c r="AH805" s="20">
        <f t="shared" si="881"/>
        <v>222.09500000000156</v>
      </c>
      <c r="AI805" s="60">
        <f t="shared" si="882"/>
        <v>6.8669035129358708E-2</v>
      </c>
      <c r="AJ805" s="60">
        <f t="shared" ref="AJ805:AK805" si="899">1.3*AK805</f>
        <v>3.7180000000000004E-3</v>
      </c>
      <c r="AK805" s="60">
        <f t="shared" si="899"/>
        <v>2.8600000000000001E-3</v>
      </c>
      <c r="AL805" s="60">
        <f t="shared" si="884"/>
        <v>2.2000000000000001E-3</v>
      </c>
      <c r="AN805" s="60">
        <f t="shared" si="885"/>
        <v>6.6000000000000003E-2</v>
      </c>
    </row>
    <row r="806" spans="33:40">
      <c r="AG806" s="58">
        <f t="shared" si="880"/>
        <v>2007.382100999981</v>
      </c>
      <c r="AH806" s="20">
        <f t="shared" si="881"/>
        <v>222.46000000000157</v>
      </c>
      <c r="AI806" s="60">
        <f t="shared" si="882"/>
        <v>6.8867402694172714E-2</v>
      </c>
      <c r="AJ806" s="60">
        <f t="shared" ref="AJ806:AK806" si="900">1.3*AK806</f>
        <v>3.7180000000000004E-3</v>
      </c>
      <c r="AK806" s="60">
        <f t="shared" si="900"/>
        <v>2.8600000000000001E-3</v>
      </c>
      <c r="AL806" s="60">
        <f t="shared" si="884"/>
        <v>2.2000000000000001E-3</v>
      </c>
      <c r="AN806" s="60">
        <f t="shared" si="885"/>
        <v>6.6000000000000003E-2</v>
      </c>
    </row>
    <row r="807" spans="33:40">
      <c r="AG807" s="58">
        <f t="shared" si="880"/>
        <v>2007.383100999981</v>
      </c>
      <c r="AH807" s="20">
        <f t="shared" si="881"/>
        <v>222.82500000000158</v>
      </c>
      <c r="AI807" s="60">
        <f t="shared" si="882"/>
        <v>6.9104607826011744E-2</v>
      </c>
      <c r="AJ807" s="60">
        <f t="shared" ref="AJ807:AK807" si="901">1.3*AK807</f>
        <v>3.7180000000000004E-3</v>
      </c>
      <c r="AK807" s="60">
        <f t="shared" si="901"/>
        <v>2.8600000000000001E-3</v>
      </c>
      <c r="AL807" s="60">
        <f t="shared" si="884"/>
        <v>2.2000000000000001E-3</v>
      </c>
      <c r="AN807" s="60">
        <f t="shared" si="885"/>
        <v>6.6000000000000003E-2</v>
      </c>
    </row>
    <row r="808" spans="33:40">
      <c r="AG808" s="58">
        <f t="shared" si="880"/>
        <v>2007.384100999981</v>
      </c>
      <c r="AH808" s="20">
        <f t="shared" si="881"/>
        <v>223.19000000000159</v>
      </c>
      <c r="AI808" s="60">
        <f t="shared" si="882"/>
        <v>6.9352794882157995E-2</v>
      </c>
      <c r="AJ808" s="60">
        <f t="shared" ref="AJ808:AK808" si="902">1.3*AK808</f>
        <v>3.7180000000000004E-3</v>
      </c>
      <c r="AK808" s="60">
        <f t="shared" si="902"/>
        <v>2.8600000000000001E-3</v>
      </c>
      <c r="AL808" s="60">
        <f t="shared" si="884"/>
        <v>2.2000000000000001E-3</v>
      </c>
      <c r="AN808" s="60">
        <f t="shared" si="885"/>
        <v>6.6000000000000003E-2</v>
      </c>
    </row>
    <row r="809" spans="33:40">
      <c r="AG809" s="58">
        <f t="shared" si="880"/>
        <v>2007.385100999981</v>
      </c>
      <c r="AH809" s="20">
        <f t="shared" si="881"/>
        <v>223.5550000000016</v>
      </c>
      <c r="AI809" s="60">
        <f t="shared" si="882"/>
        <v>6.9583314698822674E-2</v>
      </c>
      <c r="AJ809" s="60">
        <f t="shared" ref="AJ809:AK809" si="903">1.3*AK809</f>
        <v>3.7180000000000004E-3</v>
      </c>
      <c r="AK809" s="60">
        <f t="shared" si="903"/>
        <v>2.8600000000000001E-3</v>
      </c>
      <c r="AL809" s="60">
        <f t="shared" si="884"/>
        <v>2.2000000000000001E-3</v>
      </c>
      <c r="AN809" s="60">
        <f t="shared" si="885"/>
        <v>6.6000000000000003E-2</v>
      </c>
    </row>
    <row r="810" spans="33:40">
      <c r="AG810" s="58">
        <f t="shared" si="880"/>
        <v>2007.386100999981</v>
      </c>
      <c r="AH810" s="20">
        <f t="shared" si="881"/>
        <v>223.92000000000161</v>
      </c>
      <c r="AI810" s="60">
        <f t="shared" si="882"/>
        <v>6.9768441442179627E-2</v>
      </c>
      <c r="AJ810" s="60">
        <f t="shared" ref="AJ810:AK810" si="904">1.3*AK810</f>
        <v>3.7180000000000004E-3</v>
      </c>
      <c r="AK810" s="60">
        <f t="shared" si="904"/>
        <v>2.8600000000000001E-3</v>
      </c>
      <c r="AL810" s="60">
        <f t="shared" si="884"/>
        <v>2.2000000000000001E-3</v>
      </c>
      <c r="AN810" s="60">
        <f t="shared" si="885"/>
        <v>6.6000000000000003E-2</v>
      </c>
    </row>
    <row r="811" spans="33:40">
      <c r="AG811" s="58">
        <f t="shared" si="880"/>
        <v>2007.3871009999809</v>
      </c>
      <c r="AH811" s="20">
        <f t="shared" si="881"/>
        <v>224.28500000000162</v>
      </c>
      <c r="AI811" s="60">
        <f t="shared" si="882"/>
        <v>6.9883036422707726E-2</v>
      </c>
      <c r="AJ811" s="60">
        <f t="shared" ref="AJ811:AK811" si="905">1.3*AK811</f>
        <v>3.7180000000000004E-3</v>
      </c>
      <c r="AK811" s="60">
        <f t="shared" si="905"/>
        <v>2.8600000000000001E-3</v>
      </c>
      <c r="AL811" s="60">
        <f t="shared" si="884"/>
        <v>2.2000000000000001E-3</v>
      </c>
      <c r="AN811" s="60">
        <f t="shared" si="885"/>
        <v>6.6000000000000003E-2</v>
      </c>
    </row>
    <row r="812" spans="33:40">
      <c r="AG812" s="58">
        <f t="shared" si="880"/>
        <v>2007.3881009999809</v>
      </c>
      <c r="AH812" s="20">
        <f t="shared" si="881"/>
        <v>224.65000000000163</v>
      </c>
      <c r="AI812" s="60">
        <f t="shared" si="882"/>
        <v>6.9906063122880585E-2</v>
      </c>
      <c r="AJ812" s="60">
        <f t="shared" ref="AJ812:AK812" si="906">1.3*AK812</f>
        <v>3.7180000000000004E-3</v>
      </c>
      <c r="AK812" s="60">
        <f t="shared" si="906"/>
        <v>2.8600000000000001E-3</v>
      </c>
      <c r="AL812" s="60">
        <f t="shared" si="884"/>
        <v>2.2000000000000001E-3</v>
      </c>
      <c r="AN812" s="60">
        <f t="shared" si="885"/>
        <v>6.6000000000000003E-2</v>
      </c>
    </row>
    <row r="813" spans="33:40">
      <c r="AG813" s="58">
        <f t="shared" si="880"/>
        <v>2007.3891009999809</v>
      </c>
      <c r="AH813" s="20">
        <f t="shared" si="881"/>
        <v>225.01500000000163</v>
      </c>
      <c r="AI813" s="60">
        <f t="shared" si="882"/>
        <v>6.9821866212809558E-2</v>
      </c>
      <c r="AJ813" s="60">
        <f t="shared" ref="AJ813:AK813" si="907">1.3*AK813</f>
        <v>3.7180000000000004E-3</v>
      </c>
      <c r="AK813" s="60">
        <f t="shared" si="907"/>
        <v>2.8600000000000001E-3</v>
      </c>
      <c r="AL813" s="60">
        <f t="shared" si="884"/>
        <v>2.2000000000000001E-3</v>
      </c>
      <c r="AN813" s="60">
        <f t="shared" si="885"/>
        <v>6.6000000000000003E-2</v>
      </c>
    </row>
    <row r="814" spans="33:40">
      <c r="AG814" s="58">
        <f t="shared" si="880"/>
        <v>2007.3901009999809</v>
      </c>
      <c r="AH814" s="20">
        <f t="shared" si="881"/>
        <v>225.38000000000164</v>
      </c>
      <c r="AI814" s="60">
        <f t="shared" si="882"/>
        <v>6.9621140850838453E-2</v>
      </c>
      <c r="AJ814" s="60">
        <f t="shared" ref="AJ814:AK814" si="908">1.3*AK814</f>
        <v>3.7180000000000004E-3</v>
      </c>
      <c r="AK814" s="60">
        <f t="shared" si="908"/>
        <v>2.8600000000000001E-3</v>
      </c>
      <c r="AL814" s="60">
        <f t="shared" si="884"/>
        <v>2.2000000000000001E-3</v>
      </c>
      <c r="AN814" s="60">
        <f t="shared" si="885"/>
        <v>6.6000000000000003E-2</v>
      </c>
    </row>
    <row r="815" spans="33:40">
      <c r="AG815" s="58">
        <f t="shared" si="880"/>
        <v>2007.3911009999808</v>
      </c>
      <c r="AH815" s="20">
        <f t="shared" si="881"/>
        <v>225.74500000000165</v>
      </c>
      <c r="AI815" s="60">
        <f t="shared" si="882"/>
        <v>6.9301536311875453E-2</v>
      </c>
      <c r="AJ815" s="60">
        <f t="shared" ref="AJ815:AK815" si="909">1.3*AK815</f>
        <v>3.7180000000000004E-3</v>
      </c>
      <c r="AK815" s="60">
        <f t="shared" si="909"/>
        <v>2.8600000000000001E-3</v>
      </c>
      <c r="AL815" s="60">
        <f t="shared" si="884"/>
        <v>2.2000000000000001E-3</v>
      </c>
      <c r="AN815" s="60">
        <f t="shared" si="885"/>
        <v>6.6000000000000003E-2</v>
      </c>
    </row>
    <row r="816" spans="33:40">
      <c r="AG816" s="58">
        <f t="shared" si="880"/>
        <v>2007.3921009999808</v>
      </c>
      <c r="AH816" s="20">
        <f t="shared" si="881"/>
        <v>226.11000000000166</v>
      </c>
      <c r="AI816" s="60">
        <f t="shared" si="882"/>
        <v>6.886785893919968E-2</v>
      </c>
      <c r="AJ816" s="60">
        <f t="shared" ref="AJ816:AK816" si="910">1.3*AK816</f>
        <v>3.7180000000000004E-3</v>
      </c>
      <c r="AK816" s="60">
        <f t="shared" si="910"/>
        <v>2.8600000000000001E-3</v>
      </c>
      <c r="AL816" s="60">
        <f t="shared" si="884"/>
        <v>2.2000000000000001E-3</v>
      </c>
      <c r="AN816" s="60">
        <f t="shared" si="885"/>
        <v>6.6000000000000003E-2</v>
      </c>
    </row>
    <row r="817" spans="33:40">
      <c r="AG817" s="58">
        <f t="shared" si="880"/>
        <v>2007.3931009999808</v>
      </c>
      <c r="AH817" s="20">
        <f t="shared" si="881"/>
        <v>226.47500000000167</v>
      </c>
      <c r="AI817" s="60">
        <f t="shared" si="882"/>
        <v>6.8331862375687516E-2</v>
      </c>
      <c r="AJ817" s="60">
        <f t="shared" ref="AJ817:AK817" si="911">1.3*AK817</f>
        <v>3.7180000000000004E-3</v>
      </c>
      <c r="AK817" s="60">
        <f t="shared" si="911"/>
        <v>2.8600000000000001E-3</v>
      </c>
      <c r="AL817" s="60">
        <f t="shared" si="884"/>
        <v>2.2000000000000001E-3</v>
      </c>
      <c r="AN817" s="60">
        <f t="shared" si="885"/>
        <v>6.6000000000000003E-2</v>
      </c>
    </row>
    <row r="818" spans="33:40">
      <c r="AG818" s="58">
        <f t="shared" si="880"/>
        <v>2007.3941009999808</v>
      </c>
      <c r="AH818" s="20">
        <f t="shared" si="881"/>
        <v>226.84000000000168</v>
      </c>
      <c r="AI818" s="60">
        <f t="shared" si="882"/>
        <v>6.7711636682983925E-2</v>
      </c>
      <c r="AJ818" s="60">
        <f t="shared" ref="AJ818:AK818" si="912">1.3*AK818</f>
        <v>3.7180000000000004E-3</v>
      </c>
      <c r="AK818" s="60">
        <f t="shared" si="912"/>
        <v>2.8600000000000001E-3</v>
      </c>
      <c r="AL818" s="60">
        <f t="shared" si="884"/>
        <v>2.2000000000000001E-3</v>
      </c>
      <c r="AN818" s="60">
        <f t="shared" si="885"/>
        <v>6.6000000000000003E-2</v>
      </c>
    </row>
    <row r="819" spans="33:40">
      <c r="AG819" s="58">
        <f t="shared" si="880"/>
        <v>2007.3951009999807</v>
      </c>
      <c r="AH819" s="20">
        <f t="shared" si="881"/>
        <v>227.20500000000169</v>
      </c>
      <c r="AI819" s="60">
        <f t="shared" si="882"/>
        <v>6.7030630947531422E-2</v>
      </c>
      <c r="AJ819" s="60">
        <f t="shared" ref="AJ819:AK819" si="913">1.3*AK819</f>
        <v>3.7180000000000004E-3</v>
      </c>
      <c r="AK819" s="60">
        <f t="shared" si="913"/>
        <v>2.8600000000000001E-3</v>
      </c>
      <c r="AL819" s="60">
        <f t="shared" si="884"/>
        <v>2.2000000000000001E-3</v>
      </c>
      <c r="AN819" s="60">
        <f t="shared" si="885"/>
        <v>6.6000000000000003E-2</v>
      </c>
    </row>
    <row r="820" spans="33:40">
      <c r="AG820" s="58">
        <f t="shared" si="880"/>
        <v>2007.3961009999807</v>
      </c>
      <c r="AH820" s="20">
        <f t="shared" si="881"/>
        <v>227.5700000000017</v>
      </c>
      <c r="AI820" s="60">
        <f t="shared" si="882"/>
        <v>6.6316364983959361E-2</v>
      </c>
      <c r="AJ820" s="60">
        <f t="shared" ref="AJ820:AK820" si="914">1.3*AK820</f>
        <v>3.7180000000000004E-3</v>
      </c>
      <c r="AK820" s="60">
        <f t="shared" si="914"/>
        <v>2.8600000000000001E-3</v>
      </c>
      <c r="AL820" s="60">
        <f t="shared" si="884"/>
        <v>2.2000000000000001E-3</v>
      </c>
      <c r="AN820" s="60">
        <f t="shared" si="885"/>
        <v>6.6000000000000003E-2</v>
      </c>
    </row>
    <row r="821" spans="33:40">
      <c r="AG821" s="58">
        <f t="shared" si="880"/>
        <v>2007.3971009999807</v>
      </c>
      <c r="AH821" s="20">
        <f t="shared" si="881"/>
        <v>227.93500000000171</v>
      </c>
      <c r="AI821" s="60">
        <f t="shared" si="882"/>
        <v>6.5598903575791581E-2</v>
      </c>
      <c r="AJ821" s="60">
        <f t="shared" ref="AJ821:AK821" si="915">1.3*AK821</f>
        <v>3.7180000000000004E-3</v>
      </c>
      <c r="AK821" s="60">
        <f t="shared" si="915"/>
        <v>2.8600000000000001E-3</v>
      </c>
      <c r="AL821" s="60">
        <f t="shared" si="884"/>
        <v>2.2000000000000001E-3</v>
      </c>
      <c r="AN821" s="60">
        <f t="shared" si="885"/>
        <v>6.6000000000000003E-2</v>
      </c>
    </row>
    <row r="822" spans="33:40">
      <c r="AG822" s="58">
        <f t="shared" si="880"/>
        <v>2007.3981009999807</v>
      </c>
      <c r="AH822" s="20">
        <f t="shared" si="881"/>
        <v>228.30000000000172</v>
      </c>
      <c r="AI822" s="60">
        <f t="shared" si="882"/>
        <v>6.4909180319526263E-2</v>
      </c>
      <c r="AJ822" s="60">
        <f t="shared" ref="AJ822:AK822" si="916">1.3*AK822</f>
        <v>3.7180000000000004E-3</v>
      </c>
      <c r="AK822" s="60">
        <f t="shared" si="916"/>
        <v>2.8600000000000001E-3</v>
      </c>
      <c r="AL822" s="60">
        <f t="shared" si="884"/>
        <v>2.2000000000000001E-3</v>
      </c>
      <c r="AN822" s="60">
        <f t="shared" si="885"/>
        <v>6.6000000000000003E-2</v>
      </c>
    </row>
    <row r="823" spans="33:40">
      <c r="AG823" s="58">
        <f t="shared" si="880"/>
        <v>2007.3991009999806</v>
      </c>
      <c r="AH823" s="20">
        <f t="shared" si="881"/>
        <v>228.66500000000173</v>
      </c>
      <c r="AI823" s="60">
        <f t="shared" si="882"/>
        <v>6.4277266780572953E-2</v>
      </c>
      <c r="AJ823" s="60">
        <f t="shared" ref="AJ823:AK823" si="917">1.3*AK823</f>
        <v>3.7180000000000004E-3</v>
      </c>
      <c r="AK823" s="60">
        <f t="shared" si="917"/>
        <v>2.8600000000000001E-3</v>
      </c>
      <c r="AL823" s="60">
        <f t="shared" si="884"/>
        <v>2.2000000000000001E-3</v>
      </c>
      <c r="AN823" s="60">
        <f t="shared" si="885"/>
        <v>6.6000000000000003E-2</v>
      </c>
    </row>
    <row r="824" spans="33:40">
      <c r="AG824" s="58">
        <f t="shared" si="880"/>
        <v>2007.4001009999806</v>
      </c>
      <c r="AH824" s="20">
        <f t="shared" si="881"/>
        <v>229.03000000000173</v>
      </c>
      <c r="AI824" s="60">
        <f t="shared" si="882"/>
        <v>6.373068583307713E-2</v>
      </c>
      <c r="AJ824" s="60">
        <f t="shared" ref="AJ824:AK824" si="918">1.3*AK824</f>
        <v>3.7180000000000004E-3</v>
      </c>
      <c r="AK824" s="60">
        <f t="shared" si="918"/>
        <v>2.8600000000000001E-3</v>
      </c>
      <c r="AL824" s="60">
        <f t="shared" si="884"/>
        <v>2.2000000000000001E-3</v>
      </c>
      <c r="AN824" s="60">
        <f t="shared" si="885"/>
        <v>6.6000000000000003E-2</v>
      </c>
    </row>
    <row r="825" spans="33:40">
      <c r="AG825" s="58">
        <f t="shared" si="880"/>
        <v>2007.4011009999806</v>
      </c>
      <c r="AH825" s="20">
        <f t="shared" si="881"/>
        <v>229.39500000000174</v>
      </c>
      <c r="AI825" s="60">
        <f t="shared" si="882"/>
        <v>6.3292865559003889E-2</v>
      </c>
      <c r="AJ825" s="60">
        <f t="shared" ref="AJ825:AK825" si="919">1.3*AK825</f>
        <v>3.7180000000000004E-3</v>
      </c>
      <c r="AK825" s="60">
        <f t="shared" si="919"/>
        <v>2.8600000000000001E-3</v>
      </c>
      <c r="AL825" s="60">
        <f t="shared" si="884"/>
        <v>2.2000000000000001E-3</v>
      </c>
      <c r="AN825" s="60">
        <f t="shared" si="885"/>
        <v>6.6000000000000003E-2</v>
      </c>
    </row>
    <row r="826" spans="33:40">
      <c r="AG826" s="58">
        <f t="shared" si="880"/>
        <v>2007.4021009999806</v>
      </c>
      <c r="AH826" s="20">
        <f t="shared" si="881"/>
        <v>229.76000000000175</v>
      </c>
      <c r="AI826" s="60">
        <f t="shared" si="882"/>
        <v>6.2981822067813789E-2</v>
      </c>
      <c r="AJ826" s="60">
        <f t="shared" ref="AJ826:AK826" si="920">1.3*AK826</f>
        <v>3.7180000000000004E-3</v>
      </c>
      <c r="AK826" s="60">
        <f t="shared" si="920"/>
        <v>2.8600000000000001E-3</v>
      </c>
      <c r="AL826" s="60">
        <f t="shared" si="884"/>
        <v>2.2000000000000001E-3</v>
      </c>
      <c r="AN826" s="60">
        <f t="shared" si="885"/>
        <v>6.6000000000000003E-2</v>
      </c>
    </row>
    <row r="827" spans="33:40">
      <c r="AG827" s="58">
        <f t="shared" si="880"/>
        <v>2007.4031009999806</v>
      </c>
      <c r="AH827" s="20">
        <f t="shared" si="881"/>
        <v>230.12500000000176</v>
      </c>
      <c r="AI827" s="60">
        <f t="shared" si="882"/>
        <v>6.2809146525205542E-2</v>
      </c>
      <c r="AJ827" s="60">
        <f t="shared" ref="AJ827:AK827" si="921">1.3*AK827</f>
        <v>3.7180000000000004E-3</v>
      </c>
      <c r="AK827" s="60">
        <f t="shared" si="921"/>
        <v>2.8600000000000001E-3</v>
      </c>
      <c r="AL827" s="60">
        <f t="shared" si="884"/>
        <v>2.2000000000000001E-3</v>
      </c>
      <c r="AN827" s="60">
        <f t="shared" si="885"/>
        <v>6.6000000000000003E-2</v>
      </c>
    </row>
    <row r="828" spans="33:40">
      <c r="AG828" s="58">
        <f t="shared" si="880"/>
        <v>2007.4041009999805</v>
      </c>
      <c r="AH828" s="20">
        <f t="shared" si="881"/>
        <v>230.49000000000177</v>
      </c>
      <c r="AI828" s="60">
        <f t="shared" si="882"/>
        <v>6.2779354296187598E-2</v>
      </c>
      <c r="AJ828" s="60">
        <f t="shared" ref="AJ828:AK828" si="922">1.3*AK828</f>
        <v>3.7180000000000004E-3</v>
      </c>
      <c r="AK828" s="60">
        <f t="shared" si="922"/>
        <v>2.8600000000000001E-3</v>
      </c>
      <c r="AL828" s="60">
        <f t="shared" si="884"/>
        <v>2.2000000000000001E-3</v>
      </c>
      <c r="AN828" s="60">
        <f t="shared" si="885"/>
        <v>6.6000000000000003E-2</v>
      </c>
    </row>
    <row r="829" spans="33:40">
      <c r="AG829" s="58">
        <f t="shared" si="880"/>
        <v>2007.4051009999805</v>
      </c>
      <c r="AH829" s="20">
        <f t="shared" si="881"/>
        <v>230.85500000000178</v>
      </c>
      <c r="AI829" s="60">
        <f t="shared" si="882"/>
        <v>6.2889633409314957E-2</v>
      </c>
      <c r="AJ829" s="60">
        <f t="shared" ref="AJ829:AK829" si="923">1.3*AK829</f>
        <v>3.7180000000000004E-3</v>
      </c>
      <c r="AK829" s="60">
        <f t="shared" si="923"/>
        <v>2.8600000000000001E-3</v>
      </c>
      <c r="AL829" s="60">
        <f t="shared" si="884"/>
        <v>2.2000000000000001E-3</v>
      </c>
      <c r="AN829" s="60">
        <f t="shared" si="885"/>
        <v>6.6000000000000003E-2</v>
      </c>
    </row>
    <row r="830" spans="33:40">
      <c r="AG830" s="58">
        <f t="shared" si="880"/>
        <v>2007.4061009999805</v>
      </c>
      <c r="AH830" s="20">
        <f t="shared" si="881"/>
        <v>231.22000000000179</v>
      </c>
      <c r="AI830" s="60">
        <f t="shared" si="882"/>
        <v>6.3130006720302306E-2</v>
      </c>
      <c r="AJ830" s="60">
        <f t="shared" ref="AJ830:AK830" si="924">1.3*AK830</f>
        <v>3.7180000000000004E-3</v>
      </c>
      <c r="AK830" s="60">
        <f t="shared" si="924"/>
        <v>2.8600000000000001E-3</v>
      </c>
      <c r="AL830" s="60">
        <f t="shared" si="884"/>
        <v>2.2000000000000001E-3</v>
      </c>
      <c r="AN830" s="60">
        <f t="shared" si="885"/>
        <v>6.6000000000000003E-2</v>
      </c>
    </row>
    <row r="831" spans="33:40">
      <c r="AG831" s="58">
        <f t="shared" si="880"/>
        <v>2007.4071009999805</v>
      </c>
      <c r="AH831" s="20">
        <f t="shared" si="881"/>
        <v>231.5850000000018</v>
      </c>
      <c r="AI831" s="60">
        <f t="shared" si="882"/>
        <v>6.3483898501420999E-2</v>
      </c>
      <c r="AJ831" s="60">
        <f t="shared" ref="AJ831:AK831" si="925">1.3*AK831</f>
        <v>3.7180000000000004E-3</v>
      </c>
      <c r="AK831" s="60">
        <f t="shared" si="925"/>
        <v>2.8600000000000001E-3</v>
      </c>
      <c r="AL831" s="60">
        <f t="shared" si="884"/>
        <v>2.2000000000000001E-3</v>
      </c>
      <c r="AN831" s="60">
        <f t="shared" si="885"/>
        <v>6.6000000000000003E-2</v>
      </c>
    </row>
    <row r="832" spans="33:40">
      <c r="AG832" s="58">
        <f t="shared" si="880"/>
        <v>2007.4081009999804</v>
      </c>
      <c r="AH832" s="20">
        <f t="shared" si="881"/>
        <v>231.95000000000181</v>
      </c>
      <c r="AI832" s="60">
        <f t="shared" si="882"/>
        <v>6.3929073062206576E-2</v>
      </c>
      <c r="AJ832" s="60">
        <f t="shared" ref="AJ832:AK832" si="926">1.3*AK832</f>
        <v>3.7180000000000004E-3</v>
      </c>
      <c r="AK832" s="60">
        <f t="shared" si="926"/>
        <v>2.8600000000000001E-3</v>
      </c>
      <c r="AL832" s="60">
        <f t="shared" si="884"/>
        <v>2.2000000000000001E-3</v>
      </c>
      <c r="AN832" s="60">
        <f t="shared" si="885"/>
        <v>6.6000000000000003E-2</v>
      </c>
    </row>
    <row r="833" spans="33:40">
      <c r="AG833" s="58">
        <f t="shared" si="880"/>
        <v>2007.4091009999804</v>
      </c>
      <c r="AH833" s="20">
        <f t="shared" si="881"/>
        <v>232.31500000000182</v>
      </c>
      <c r="AI833" s="60">
        <f t="shared" si="882"/>
        <v>6.4438891740819904E-2</v>
      </c>
      <c r="AJ833" s="60">
        <f t="shared" ref="AJ833:AK833" si="927">1.3*AK833</f>
        <v>3.7180000000000004E-3</v>
      </c>
      <c r="AK833" s="60">
        <f t="shared" si="927"/>
        <v>2.8600000000000001E-3</v>
      </c>
      <c r="AL833" s="60">
        <f t="shared" si="884"/>
        <v>2.2000000000000001E-3</v>
      </c>
      <c r="AN833" s="60">
        <f t="shared" si="885"/>
        <v>6.6000000000000003E-2</v>
      </c>
    </row>
    <row r="834" spans="33:40">
      <c r="AG834" s="58">
        <f t="shared" si="880"/>
        <v>2007.4101009999804</v>
      </c>
      <c r="AH834" s="20">
        <f t="shared" si="881"/>
        <v>232.68000000000183</v>
      </c>
      <c r="AI834" s="60">
        <f t="shared" si="882"/>
        <v>6.4983816411413042E-2</v>
      </c>
      <c r="AJ834" s="60">
        <f t="shared" ref="AJ834:AK834" si="928">1.3*AK834</f>
        <v>3.7180000000000004E-3</v>
      </c>
      <c r="AK834" s="60">
        <f t="shared" si="928"/>
        <v>2.8600000000000001E-3</v>
      </c>
      <c r="AL834" s="60">
        <f t="shared" si="884"/>
        <v>2.2000000000000001E-3</v>
      </c>
      <c r="AN834" s="60">
        <f t="shared" si="885"/>
        <v>6.6000000000000003E-2</v>
      </c>
    </row>
    <row r="835" spans="33:40">
      <c r="AG835" s="58">
        <f t="shared" si="880"/>
        <v>2007.4111009999804</v>
      </c>
      <c r="AH835" s="20">
        <f t="shared" si="881"/>
        <v>233.04500000000183</v>
      </c>
      <c r="AI835" s="60">
        <f t="shared" si="882"/>
        <v>6.5533073572652603E-2</v>
      </c>
      <c r="AJ835" s="60">
        <f t="shared" ref="AJ835:AK835" si="929">1.3*AK835</f>
        <v>3.7180000000000004E-3</v>
      </c>
      <c r="AK835" s="60">
        <f t="shared" si="929"/>
        <v>2.8600000000000001E-3</v>
      </c>
      <c r="AL835" s="60">
        <f t="shared" si="884"/>
        <v>2.2000000000000001E-3</v>
      </c>
      <c r="AN835" s="60">
        <f t="shared" si="885"/>
        <v>6.6000000000000003E-2</v>
      </c>
    </row>
    <row r="836" spans="33:40">
      <c r="AG836" s="58">
        <f t="shared" si="880"/>
        <v>2007.4121009999803</v>
      </c>
      <c r="AH836" s="20">
        <f t="shared" si="881"/>
        <v>233.41000000000184</v>
      </c>
      <c r="AI836" s="60">
        <f t="shared" si="882"/>
        <v>6.6056383922270132E-2</v>
      </c>
      <c r="AJ836" s="60">
        <f t="shared" ref="AJ836:AK836" si="930">1.3*AK836</f>
        <v>3.7180000000000004E-3</v>
      </c>
      <c r="AK836" s="60">
        <f t="shared" si="930"/>
        <v>2.8600000000000001E-3</v>
      </c>
      <c r="AL836" s="60">
        <f t="shared" si="884"/>
        <v>2.2000000000000001E-3</v>
      </c>
      <c r="AN836" s="60">
        <f t="shared" si="885"/>
        <v>6.6000000000000003E-2</v>
      </c>
    </row>
    <row r="837" spans="33:40">
      <c r="AG837" s="58">
        <f t="shared" si="880"/>
        <v>2007.4131009999803</v>
      </c>
      <c r="AH837" s="20">
        <f t="shared" si="881"/>
        <v>233.77500000000185</v>
      </c>
      <c r="AI837" s="60">
        <f t="shared" si="882"/>
        <v>6.6525658606332472E-2</v>
      </c>
      <c r="AJ837" s="60">
        <f t="shared" ref="AJ837:AK837" si="931">1.3*AK837</f>
        <v>3.7180000000000004E-3</v>
      </c>
      <c r="AK837" s="60">
        <f t="shared" si="931"/>
        <v>2.8600000000000001E-3</v>
      </c>
      <c r="AL837" s="60">
        <f t="shared" si="884"/>
        <v>2.2000000000000001E-3</v>
      </c>
      <c r="AN837" s="60">
        <f t="shared" si="885"/>
        <v>6.6000000000000003E-2</v>
      </c>
    </row>
    <row r="838" spans="33:40">
      <c r="AG838" s="58">
        <f t="shared" si="880"/>
        <v>2007.4141009999803</v>
      </c>
      <c r="AH838" s="20">
        <f t="shared" si="881"/>
        <v>234.14000000000186</v>
      </c>
      <c r="AI838" s="60">
        <f t="shared" si="882"/>
        <v>6.6916565272568868E-2</v>
      </c>
      <c r="AJ838" s="60">
        <f t="shared" ref="AJ838:AK838" si="932">1.3*AK838</f>
        <v>3.7180000000000004E-3</v>
      </c>
      <c r="AK838" s="60">
        <f t="shared" si="932"/>
        <v>2.8600000000000001E-3</v>
      </c>
      <c r="AL838" s="60">
        <f t="shared" si="884"/>
        <v>2.2000000000000001E-3</v>
      </c>
      <c r="AN838" s="60">
        <f t="shared" si="885"/>
        <v>6.6000000000000003E-2</v>
      </c>
    </row>
    <row r="839" spans="33:40">
      <c r="AG839" s="58">
        <f t="shared" si="880"/>
        <v>2007.4151009999803</v>
      </c>
      <c r="AH839" s="20">
        <f t="shared" si="881"/>
        <v>234.50500000000187</v>
      </c>
      <c r="AI839" s="60">
        <f t="shared" si="882"/>
        <v>6.7209874543156856E-2</v>
      </c>
      <c r="AJ839" s="60">
        <f t="shared" ref="AJ839:AK839" si="933">1.3*AK839</f>
        <v>3.7180000000000004E-3</v>
      </c>
      <c r="AK839" s="60">
        <f t="shared" si="933"/>
        <v>2.8600000000000001E-3</v>
      </c>
      <c r="AL839" s="60">
        <f t="shared" si="884"/>
        <v>2.2000000000000001E-3</v>
      </c>
      <c r="AN839" s="60">
        <f t="shared" si="885"/>
        <v>6.6000000000000003E-2</v>
      </c>
    </row>
    <row r="840" spans="33:40">
      <c r="AG840" s="58">
        <f t="shared" si="880"/>
        <v>2007.4161009999802</v>
      </c>
      <c r="AH840" s="20">
        <f t="shared" si="881"/>
        <v>234.87000000000188</v>
      </c>
      <c r="AI840" s="60">
        <f t="shared" si="882"/>
        <v>6.7392510124959004E-2</v>
      </c>
      <c r="AJ840" s="60">
        <f t="shared" ref="AJ840:AK840" si="934">1.3*AK840</f>
        <v>3.7180000000000004E-3</v>
      </c>
      <c r="AK840" s="60">
        <f t="shared" si="934"/>
        <v>2.8600000000000001E-3</v>
      </c>
      <c r="AL840" s="60">
        <f t="shared" si="884"/>
        <v>2.2000000000000001E-3</v>
      </c>
      <c r="AN840" s="60">
        <f t="shared" si="885"/>
        <v>6.6000000000000003E-2</v>
      </c>
    </row>
    <row r="841" spans="33:40">
      <c r="AG841" s="58">
        <f t="shared" si="880"/>
        <v>2007.4171009999802</v>
      </c>
      <c r="AH841" s="20">
        <f t="shared" si="881"/>
        <v>235.23500000000189</v>
      </c>
      <c r="AI841" s="60">
        <f t="shared" si="882"/>
        <v>6.7458242772556451E-2</v>
      </c>
      <c r="AJ841" s="60">
        <f t="shared" ref="AJ841:AK841" si="935">1.3*AK841</f>
        <v>3.7180000000000004E-3</v>
      </c>
      <c r="AK841" s="60">
        <f t="shared" si="935"/>
        <v>2.8600000000000001E-3</v>
      </c>
      <c r="AL841" s="60">
        <f t="shared" si="884"/>
        <v>2.2000000000000001E-3</v>
      </c>
      <c r="AN841" s="60">
        <f t="shared" si="885"/>
        <v>6.6000000000000003E-2</v>
      </c>
    </row>
    <row r="842" spans="33:40">
      <c r="AG842" s="58">
        <f t="shared" si="880"/>
        <v>2007.4181009999802</v>
      </c>
      <c r="AH842" s="20">
        <f t="shared" si="881"/>
        <v>235.6000000000019</v>
      </c>
      <c r="AI842" s="60">
        <f t="shared" si="882"/>
        <v>6.7407988737953242E-2</v>
      </c>
      <c r="AJ842" s="60">
        <f t="shared" ref="AJ842:AK842" si="936">1.3*AK842</f>
        <v>3.7180000000000004E-3</v>
      </c>
      <c r="AK842" s="60">
        <f t="shared" si="936"/>
        <v>2.8600000000000001E-3</v>
      </c>
      <c r="AL842" s="60">
        <f t="shared" si="884"/>
        <v>2.2000000000000001E-3</v>
      </c>
      <c r="AN842" s="60">
        <f t="shared" si="885"/>
        <v>6.6000000000000003E-2</v>
      </c>
    </row>
    <row r="843" spans="33:40">
      <c r="AG843" s="58">
        <f t="shared" si="880"/>
        <v>2007.4191009999802</v>
      </c>
      <c r="AH843" s="20">
        <f t="shared" si="881"/>
        <v>235.96500000000191</v>
      </c>
      <c r="AI843" s="60">
        <f t="shared" si="882"/>
        <v>6.7249696011213736E-2</v>
      </c>
      <c r="AJ843" s="60">
        <f t="shared" ref="AJ843:AK843" si="937">1.3*AK843</f>
        <v>3.7180000000000004E-3</v>
      </c>
      <c r="AK843" s="60">
        <f t="shared" si="937"/>
        <v>2.8600000000000001E-3</v>
      </c>
      <c r="AL843" s="60">
        <f t="shared" si="884"/>
        <v>2.2000000000000001E-3</v>
      </c>
      <c r="AN843" s="60">
        <f t="shared" si="885"/>
        <v>6.6000000000000003E-2</v>
      </c>
    </row>
    <row r="844" spans="33:40">
      <c r="AG844" s="58">
        <f t="shared" si="880"/>
        <v>2007.4201009999801</v>
      </c>
      <c r="AH844" s="20">
        <f t="shared" si="881"/>
        <v>236.33000000000192</v>
      </c>
      <c r="AI844" s="60">
        <f t="shared" si="882"/>
        <v>6.6997825280187565E-2</v>
      </c>
      <c r="AJ844" s="60">
        <f t="shared" ref="AJ844:AK844" si="938">1.3*AK844</f>
        <v>3.7180000000000004E-3</v>
      </c>
      <c r="AK844" s="60">
        <f t="shared" si="938"/>
        <v>2.8600000000000001E-3</v>
      </c>
      <c r="AL844" s="60">
        <f t="shared" si="884"/>
        <v>2.2000000000000001E-3</v>
      </c>
      <c r="AN844" s="60">
        <f t="shared" si="885"/>
        <v>6.6000000000000003E-2</v>
      </c>
    </row>
    <row r="845" spans="33:40">
      <c r="AG845" s="58">
        <f t="shared" si="880"/>
        <v>2007.4211009999801</v>
      </c>
      <c r="AH845" s="20">
        <f t="shared" si="881"/>
        <v>236.69500000000193</v>
      </c>
      <c r="AI845" s="60">
        <f t="shared" si="882"/>
        <v>6.6672455761980928E-2</v>
      </c>
      <c r="AJ845" s="60">
        <f t="shared" ref="AJ845:AK845" si="939">1.3*AK845</f>
        <v>3.7180000000000004E-3</v>
      </c>
      <c r="AK845" s="60">
        <f t="shared" si="939"/>
        <v>2.8600000000000001E-3</v>
      </c>
      <c r="AL845" s="60">
        <f t="shared" si="884"/>
        <v>2.2000000000000001E-3</v>
      </c>
      <c r="AN845" s="60">
        <f t="shared" si="885"/>
        <v>6.6000000000000003E-2</v>
      </c>
    </row>
    <row r="846" spans="33:40">
      <c r="AG846" s="58">
        <f t="shared" si="880"/>
        <v>2007.4221009999801</v>
      </c>
      <c r="AH846" s="20">
        <f t="shared" si="881"/>
        <v>237.06000000000193</v>
      </c>
      <c r="AI846" s="60">
        <f t="shared" si="882"/>
        <v>6.6298067553932749E-2</v>
      </c>
      <c r="AJ846" s="60">
        <f t="shared" ref="AJ846:AK846" si="940">1.3*AK846</f>
        <v>3.7180000000000004E-3</v>
      </c>
      <c r="AK846" s="60">
        <f t="shared" si="940"/>
        <v>2.8600000000000001E-3</v>
      </c>
      <c r="AL846" s="60">
        <f t="shared" si="884"/>
        <v>2.2000000000000001E-3</v>
      </c>
      <c r="AN846" s="60">
        <f t="shared" si="885"/>
        <v>6.6000000000000003E-2</v>
      </c>
    </row>
    <row r="847" spans="33:40">
      <c r="AG847" s="58">
        <f t="shared" si="880"/>
        <v>2007.4231009999801</v>
      </c>
      <c r="AH847" s="20">
        <f t="shared" si="881"/>
        <v>237.42500000000194</v>
      </c>
      <c r="AI847" s="60">
        <f t="shared" si="882"/>
        <v>6.5902070686589168E-2</v>
      </c>
      <c r="AJ847" s="60">
        <f t="shared" ref="AJ847:AK847" si="941">1.3*AK847</f>
        <v>3.7180000000000004E-3</v>
      </c>
      <c r="AK847" s="60">
        <f t="shared" si="941"/>
        <v>2.8600000000000001E-3</v>
      </c>
      <c r="AL847" s="60">
        <f t="shared" si="884"/>
        <v>2.2000000000000001E-3</v>
      </c>
      <c r="AN847" s="60">
        <f t="shared" si="885"/>
        <v>6.6000000000000003E-2</v>
      </c>
    </row>
    <row r="848" spans="33:40">
      <c r="AG848" s="58">
        <f t="shared" si="880"/>
        <v>2007.4241009999801</v>
      </c>
      <c r="AH848" s="20">
        <f t="shared" si="881"/>
        <v>237.79000000000195</v>
      </c>
      <c r="AI848" s="60">
        <f t="shared" si="882"/>
        <v>6.5513165574081378E-2</v>
      </c>
      <c r="AJ848" s="60">
        <f t="shared" ref="AJ848:AK848" si="942">1.3*AK848</f>
        <v>3.7180000000000004E-3</v>
      </c>
      <c r="AK848" s="60">
        <f t="shared" si="942"/>
        <v>2.8600000000000001E-3</v>
      </c>
      <c r="AL848" s="60">
        <f t="shared" si="884"/>
        <v>2.2000000000000001E-3</v>
      </c>
      <c r="AN848" s="60">
        <f t="shared" si="885"/>
        <v>6.6000000000000003E-2</v>
      </c>
    </row>
    <row r="849" spans="33:40">
      <c r="AG849" s="58">
        <f t="shared" si="880"/>
        <v>2007.42510099998</v>
      </c>
      <c r="AH849" s="20">
        <f t="shared" si="881"/>
        <v>238.15500000000196</v>
      </c>
      <c r="AI849" s="60">
        <f t="shared" si="882"/>
        <v>6.515962921735656E-2</v>
      </c>
      <c r="AJ849" s="60">
        <f t="shared" ref="AJ849:AK849" si="943">1.3*AK849</f>
        <v>3.7180000000000004E-3</v>
      </c>
      <c r="AK849" s="60">
        <f t="shared" si="943"/>
        <v>2.8600000000000001E-3</v>
      </c>
      <c r="AL849" s="60">
        <f t="shared" si="884"/>
        <v>2.2000000000000001E-3</v>
      </c>
      <c r="AN849" s="60">
        <f t="shared" si="885"/>
        <v>6.6000000000000003E-2</v>
      </c>
    </row>
    <row r="850" spans="33:40">
      <c r="AG850" s="58">
        <f t="shared" si="880"/>
        <v>2007.42610099998</v>
      </c>
      <c r="AH850" s="20">
        <f t="shared" si="881"/>
        <v>238.52000000000197</v>
      </c>
      <c r="AI850" s="60">
        <f t="shared" si="882"/>
        <v>6.4867625769595288E-2</v>
      </c>
      <c r="AJ850" s="60">
        <f t="shared" ref="AJ850:AK850" si="944">1.3*AK850</f>
        <v>3.7180000000000004E-3</v>
      </c>
      <c r="AK850" s="60">
        <f t="shared" si="944"/>
        <v>2.8600000000000001E-3</v>
      </c>
      <c r="AL850" s="60">
        <f t="shared" si="884"/>
        <v>2.2000000000000001E-3</v>
      </c>
      <c r="AN850" s="60">
        <f t="shared" si="885"/>
        <v>6.6000000000000003E-2</v>
      </c>
    </row>
    <row r="851" spans="33:40">
      <c r="AG851" s="58">
        <f t="shared" si="880"/>
        <v>2007.42710099998</v>
      </c>
      <c r="AH851" s="20">
        <f t="shared" si="881"/>
        <v>238.88500000000198</v>
      </c>
      <c r="AI851" s="60">
        <f t="shared" si="882"/>
        <v>6.4659638677358147E-2</v>
      </c>
      <c r="AJ851" s="60">
        <f t="shared" ref="AJ851:AK851" si="945">1.3*AK851</f>
        <v>3.7180000000000004E-3</v>
      </c>
      <c r="AK851" s="60">
        <f t="shared" si="945"/>
        <v>2.8600000000000001E-3</v>
      </c>
      <c r="AL851" s="60">
        <f t="shared" si="884"/>
        <v>2.2000000000000001E-3</v>
      </c>
      <c r="AN851" s="60">
        <f t="shared" si="885"/>
        <v>6.6000000000000003E-2</v>
      </c>
    </row>
    <row r="852" spans="33:40">
      <c r="AG852" s="58">
        <f t="shared" si="880"/>
        <v>2007.42810099998</v>
      </c>
      <c r="AH852" s="20">
        <f t="shared" si="881"/>
        <v>239.25000000000199</v>
      </c>
      <c r="AI852" s="60">
        <f t="shared" si="882"/>
        <v>6.4553114645434159E-2</v>
      </c>
      <c r="AJ852" s="60">
        <f t="shared" ref="AJ852:AK852" si="946">1.3*AK852</f>
        <v>3.7180000000000004E-3</v>
      </c>
      <c r="AK852" s="60">
        <f t="shared" si="946"/>
        <v>2.8600000000000001E-3</v>
      </c>
      <c r="AL852" s="60">
        <f t="shared" si="884"/>
        <v>2.2000000000000001E-3</v>
      </c>
      <c r="AN852" s="60">
        <f t="shared" si="885"/>
        <v>6.6000000000000003E-2</v>
      </c>
    </row>
    <row r="853" spans="33:40">
      <c r="AG853" s="58">
        <f t="shared" si="880"/>
        <v>2007.4291009999799</v>
      </c>
      <c r="AH853" s="20">
        <f t="shared" si="881"/>
        <v>239.615000000002</v>
      </c>
      <c r="AI853" s="60">
        <f t="shared" si="882"/>
        <v>6.4559397536864224E-2</v>
      </c>
      <c r="AJ853" s="60">
        <f t="shared" ref="AJ853:AK853" si="947">1.3*AK853</f>
        <v>3.7180000000000004E-3</v>
      </c>
      <c r="AK853" s="60">
        <f t="shared" si="947"/>
        <v>2.8600000000000001E-3</v>
      </c>
      <c r="AL853" s="60">
        <f t="shared" si="884"/>
        <v>2.2000000000000001E-3</v>
      </c>
      <c r="AN853" s="60">
        <f t="shared" si="885"/>
        <v>6.6000000000000003E-2</v>
      </c>
    </row>
    <row r="854" spans="33:40">
      <c r="AG854" s="58">
        <f t="shared" si="880"/>
        <v>2007.4301009999799</v>
      </c>
      <c r="AH854" s="20">
        <f t="shared" si="881"/>
        <v>239.98000000000201</v>
      </c>
      <c r="AI854" s="60">
        <f t="shared" si="882"/>
        <v>6.4683013707308057E-2</v>
      </c>
      <c r="AJ854" s="60">
        <f t="shared" ref="AJ854:AK854" si="948">1.3*AK854</f>
        <v>3.7180000000000004E-3</v>
      </c>
      <c r="AK854" s="60">
        <f t="shared" si="948"/>
        <v>2.8600000000000001E-3</v>
      </c>
      <c r="AL854" s="60">
        <f t="shared" si="884"/>
        <v>2.2000000000000001E-3</v>
      </c>
      <c r="AN854" s="60">
        <f t="shared" si="885"/>
        <v>6.6000000000000003E-2</v>
      </c>
    </row>
    <row r="855" spans="33:40">
      <c r="AG855" s="58">
        <f t="shared" ref="AG855:AG918" si="949">AG854+0.001</f>
        <v>2007.4311009999799</v>
      </c>
      <c r="AH855" s="20">
        <f t="shared" ref="AH855:AH918" si="950">AH854+(1.825/5)</f>
        <v>240.34500000000202</v>
      </c>
      <c r="AI855" s="60">
        <f t="shared" ref="AI855:AI918" si="951" xml:space="preserve"> AN855 + AJ855*SIN((2*PI()*(AG855-2000)/0.235745306106089) + 0.083216746) + AK855*SIN((2*PI()*(AG855-2000)/0.0785817687020297) + 3.39124283) + AL855*SIN((2*PI()*(AG855-2000)/0.0261939229006765) + 0.748950468)</f>
        <v>6.492135013602543E-2</v>
      </c>
      <c r="AJ855" s="60">
        <f t="shared" ref="AJ855:AK855" si="952">1.3*AK855</f>
        <v>3.7180000000000004E-3</v>
      </c>
      <c r="AK855" s="60">
        <f t="shared" si="952"/>
        <v>2.8600000000000001E-3</v>
      </c>
      <c r="AL855" s="60">
        <f t="shared" ref="AL855:AL918" si="953">AL854</f>
        <v>2.2000000000000001E-3</v>
      </c>
      <c r="AN855" s="60">
        <f t="shared" ref="AN855:AN918" si="954">AN854</f>
        <v>6.6000000000000003E-2</v>
      </c>
    </row>
    <row r="856" spans="33:40">
      <c r="AG856" s="58">
        <f t="shared" si="949"/>
        <v>2007.4321009999799</v>
      </c>
      <c r="AH856" s="20">
        <f t="shared" si="950"/>
        <v>240.71000000000203</v>
      </c>
      <c r="AI856" s="60">
        <f t="shared" si="951"/>
        <v>6.5264744207536876E-2</v>
      </c>
      <c r="AJ856" s="60">
        <f t="shared" ref="AJ856:AK856" si="955">1.3*AK856</f>
        <v>3.7180000000000004E-3</v>
      </c>
      <c r="AK856" s="60">
        <f t="shared" si="955"/>
        <v>2.8600000000000001E-3</v>
      </c>
      <c r="AL856" s="60">
        <f t="shared" si="953"/>
        <v>2.2000000000000001E-3</v>
      </c>
      <c r="AN856" s="60">
        <f t="shared" si="954"/>
        <v>6.6000000000000003E-2</v>
      </c>
    </row>
    <row r="857" spans="33:40">
      <c r="AG857" s="58">
        <f t="shared" si="949"/>
        <v>2007.4331009999798</v>
      </c>
      <c r="AH857" s="20">
        <f t="shared" si="950"/>
        <v>241.07500000000203</v>
      </c>
      <c r="AI857" s="60">
        <f t="shared" si="951"/>
        <v>6.5696980407439334E-2</v>
      </c>
      <c r="AJ857" s="60">
        <f t="shared" ref="AJ857:AK857" si="956">1.3*AK857</f>
        <v>3.7180000000000004E-3</v>
      </c>
      <c r="AK857" s="60">
        <f t="shared" si="956"/>
        <v>2.8600000000000001E-3</v>
      </c>
      <c r="AL857" s="60">
        <f t="shared" si="953"/>
        <v>2.2000000000000001E-3</v>
      </c>
      <c r="AN857" s="60">
        <f t="shared" si="954"/>
        <v>6.6000000000000003E-2</v>
      </c>
    </row>
    <row r="858" spans="33:40">
      <c r="AG858" s="58">
        <f t="shared" si="949"/>
        <v>2007.4341009999798</v>
      </c>
      <c r="AH858" s="20">
        <f t="shared" si="950"/>
        <v>241.44000000000204</v>
      </c>
      <c r="AI858" s="60">
        <f t="shared" si="951"/>
        <v>6.6196165873897886E-2</v>
      </c>
      <c r="AJ858" s="60">
        <f t="shared" ref="AJ858:AK858" si="957">1.3*AK858</f>
        <v>3.7180000000000004E-3</v>
      </c>
      <c r="AK858" s="60">
        <f t="shared" si="957"/>
        <v>2.8600000000000001E-3</v>
      </c>
      <c r="AL858" s="60">
        <f t="shared" si="953"/>
        <v>2.2000000000000001E-3</v>
      </c>
      <c r="AN858" s="60">
        <f t="shared" si="954"/>
        <v>6.6000000000000003E-2</v>
      </c>
    </row>
    <row r="859" spans="33:40">
      <c r="AG859" s="58">
        <f t="shared" si="949"/>
        <v>2007.4351009999798</v>
      </c>
      <c r="AH859" s="20">
        <f t="shared" si="950"/>
        <v>241.80500000000205</v>
      </c>
      <c r="AI859" s="60">
        <f t="shared" si="951"/>
        <v>6.673593502862693E-2</v>
      </c>
      <c r="AJ859" s="60">
        <f t="shared" ref="AJ859:AK859" si="958">1.3*AK859</f>
        <v>3.7180000000000004E-3</v>
      </c>
      <c r="AK859" s="60">
        <f t="shared" si="958"/>
        <v>2.8600000000000001E-3</v>
      </c>
      <c r="AL859" s="60">
        <f t="shared" si="953"/>
        <v>2.2000000000000001E-3</v>
      </c>
      <c r="AN859" s="60">
        <f t="shared" si="954"/>
        <v>6.6000000000000003E-2</v>
      </c>
    </row>
    <row r="860" spans="33:40">
      <c r="AG860" s="58">
        <f t="shared" si="949"/>
        <v>2007.4361009999798</v>
      </c>
      <c r="AH860" s="20">
        <f t="shared" si="950"/>
        <v>242.17000000000206</v>
      </c>
      <c r="AI860" s="60">
        <f t="shared" si="951"/>
        <v>6.7286914641489434E-2</v>
      </c>
      <c r="AJ860" s="60">
        <f t="shared" ref="AJ860:AK860" si="959">1.3*AK860</f>
        <v>3.7180000000000004E-3</v>
      </c>
      <c r="AK860" s="60">
        <f t="shared" si="959"/>
        <v>2.8600000000000001E-3</v>
      </c>
      <c r="AL860" s="60">
        <f t="shared" si="953"/>
        <v>2.2000000000000001E-3</v>
      </c>
      <c r="AN860" s="60">
        <f t="shared" si="954"/>
        <v>6.6000000000000003E-2</v>
      </c>
    </row>
    <row r="861" spans="33:40">
      <c r="AG861" s="58">
        <f t="shared" si="949"/>
        <v>2007.4371009999797</v>
      </c>
      <c r="AH861" s="20">
        <f t="shared" si="950"/>
        <v>242.53500000000207</v>
      </c>
      <c r="AI861" s="60">
        <f t="shared" si="951"/>
        <v>6.781836574187397E-2</v>
      </c>
      <c r="AJ861" s="60">
        <f t="shared" ref="AJ861:AK861" si="960">1.3*AK861</f>
        <v>3.7180000000000004E-3</v>
      </c>
      <c r="AK861" s="60">
        <f t="shared" si="960"/>
        <v>2.8600000000000001E-3</v>
      </c>
      <c r="AL861" s="60">
        <f t="shared" si="953"/>
        <v>2.2000000000000001E-3</v>
      </c>
      <c r="AN861" s="60">
        <f t="shared" si="954"/>
        <v>6.6000000000000003E-2</v>
      </c>
    </row>
    <row r="862" spans="33:40">
      <c r="AG862" s="58">
        <f t="shared" si="949"/>
        <v>2007.4381009999797</v>
      </c>
      <c r="AH862" s="20">
        <f t="shared" si="950"/>
        <v>242.90000000000208</v>
      </c>
      <c r="AI862" s="60">
        <f t="shared" si="951"/>
        <v>6.8299908633526238E-2</v>
      </c>
      <c r="AJ862" s="60">
        <f t="shared" ref="AJ862:AK862" si="961">1.3*AK862</f>
        <v>3.7180000000000004E-3</v>
      </c>
      <c r="AK862" s="60">
        <f t="shared" si="961"/>
        <v>2.8600000000000001E-3</v>
      </c>
      <c r="AL862" s="60">
        <f t="shared" si="953"/>
        <v>2.2000000000000001E-3</v>
      </c>
      <c r="AN862" s="60">
        <f t="shared" si="954"/>
        <v>6.6000000000000003E-2</v>
      </c>
    </row>
    <row r="863" spans="33:40">
      <c r="AG863" s="58">
        <f t="shared" si="949"/>
        <v>2007.4391009999797</v>
      </c>
      <c r="AH863" s="20">
        <f t="shared" si="950"/>
        <v>243.26500000000209</v>
      </c>
      <c r="AI863" s="60">
        <f t="shared" si="951"/>
        <v>6.8703232479235807E-2</v>
      </c>
      <c r="AJ863" s="60">
        <f t="shared" ref="AJ863:AK863" si="962">1.3*AK863</f>
        <v>3.7180000000000004E-3</v>
      </c>
      <c r="AK863" s="60">
        <f t="shared" si="962"/>
        <v>2.8600000000000001E-3</v>
      </c>
      <c r="AL863" s="60">
        <f t="shared" si="953"/>
        <v>2.2000000000000001E-3</v>
      </c>
      <c r="AN863" s="60">
        <f t="shared" si="954"/>
        <v>6.6000000000000003E-2</v>
      </c>
    </row>
    <row r="864" spans="33:40">
      <c r="AG864" s="58">
        <f t="shared" si="949"/>
        <v>2007.4401009999797</v>
      </c>
      <c r="AH864" s="20">
        <f t="shared" si="950"/>
        <v>243.6300000000021</v>
      </c>
      <c r="AI864" s="60">
        <f t="shared" si="951"/>
        <v>6.9003691772317632E-2</v>
      </c>
      <c r="AJ864" s="60">
        <f t="shared" ref="AJ864:AK864" si="963">1.3*AK864</f>
        <v>3.7180000000000004E-3</v>
      </c>
      <c r="AK864" s="60">
        <f t="shared" si="963"/>
        <v>2.8600000000000001E-3</v>
      </c>
      <c r="AL864" s="60">
        <f t="shared" si="953"/>
        <v>2.2000000000000001E-3</v>
      </c>
      <c r="AN864" s="60">
        <f t="shared" si="954"/>
        <v>6.6000000000000003E-2</v>
      </c>
    </row>
    <row r="865" spans="33:40">
      <c r="AG865" s="58">
        <f t="shared" si="949"/>
        <v>2007.4411009999797</v>
      </c>
      <c r="AH865" s="20">
        <f t="shared" si="950"/>
        <v>243.99500000000211</v>
      </c>
      <c r="AI865" s="60">
        <f t="shared" si="951"/>
        <v>6.9181698454582288E-2</v>
      </c>
      <c r="AJ865" s="60">
        <f t="shared" ref="AJ865:AK865" si="964">1.3*AK865</f>
        <v>3.7180000000000004E-3</v>
      </c>
      <c r="AK865" s="60">
        <f t="shared" si="964"/>
        <v>2.8600000000000001E-3</v>
      </c>
      <c r="AL865" s="60">
        <f t="shared" si="953"/>
        <v>2.2000000000000001E-3</v>
      </c>
      <c r="AN865" s="60">
        <f t="shared" si="954"/>
        <v>6.6000000000000003E-2</v>
      </c>
    </row>
    <row r="866" spans="33:40">
      <c r="AG866" s="58">
        <f t="shared" si="949"/>
        <v>2007.4421009999796</v>
      </c>
      <c r="AH866" s="20">
        <f t="shared" si="950"/>
        <v>244.36000000000212</v>
      </c>
      <c r="AI866" s="60">
        <f t="shared" si="951"/>
        <v>6.9223830106801568E-2</v>
      </c>
      <c r="AJ866" s="60">
        <f t="shared" ref="AJ866:AK866" si="965">1.3*AK866</f>
        <v>3.7180000000000004E-3</v>
      </c>
      <c r="AK866" s="60">
        <f t="shared" si="965"/>
        <v>2.8600000000000001E-3</v>
      </c>
      <c r="AL866" s="60">
        <f t="shared" si="953"/>
        <v>2.2000000000000001E-3</v>
      </c>
      <c r="AN866" s="60">
        <f t="shared" si="954"/>
        <v>6.6000000000000003E-2</v>
      </c>
    </row>
    <row r="867" spans="33:40">
      <c r="AG867" s="58">
        <f t="shared" si="949"/>
        <v>2007.4431009999796</v>
      </c>
      <c r="AH867" s="20">
        <f t="shared" si="950"/>
        <v>244.72500000000213</v>
      </c>
      <c r="AI867" s="60">
        <f t="shared" si="951"/>
        <v>6.9123590859753226E-2</v>
      </c>
      <c r="AJ867" s="60">
        <f t="shared" ref="AJ867:AK867" si="966">1.3*AK867</f>
        <v>3.7180000000000004E-3</v>
      </c>
      <c r="AK867" s="60">
        <f t="shared" si="966"/>
        <v>2.8600000000000001E-3</v>
      </c>
      <c r="AL867" s="60">
        <f t="shared" si="953"/>
        <v>2.2000000000000001E-3</v>
      </c>
      <c r="AN867" s="60">
        <f t="shared" si="954"/>
        <v>6.6000000000000003E-2</v>
      </c>
    </row>
    <row r="868" spans="33:40">
      <c r="AG868" s="58">
        <f t="shared" si="949"/>
        <v>2007.4441009999796</v>
      </c>
      <c r="AH868" s="20">
        <f t="shared" si="950"/>
        <v>245.09000000000214</v>
      </c>
      <c r="AI868" s="60">
        <f t="shared" si="951"/>
        <v>6.8881781522986851E-2</v>
      </c>
      <c r="AJ868" s="60">
        <f t="shared" ref="AJ868:AK868" si="967">1.3*AK868</f>
        <v>3.7180000000000004E-3</v>
      </c>
      <c r="AK868" s="60">
        <f t="shared" si="967"/>
        <v>2.8600000000000001E-3</v>
      </c>
      <c r="AL868" s="60">
        <f t="shared" si="953"/>
        <v>2.2000000000000001E-3</v>
      </c>
      <c r="AN868" s="60">
        <f t="shared" si="954"/>
        <v>6.6000000000000003E-2</v>
      </c>
    </row>
    <row r="869" spans="33:40">
      <c r="AG869" s="58">
        <f t="shared" si="949"/>
        <v>2007.4451009999796</v>
      </c>
      <c r="AH869" s="20">
        <f t="shared" si="950"/>
        <v>245.45500000000214</v>
      </c>
      <c r="AI869" s="60">
        <f t="shared" si="951"/>
        <v>6.850645776821207E-2</v>
      </c>
      <c r="AJ869" s="60">
        <f t="shared" ref="AJ869:AK869" si="968">1.3*AK869</f>
        <v>3.7180000000000004E-3</v>
      </c>
      <c r="AK869" s="60">
        <f t="shared" si="968"/>
        <v>2.8600000000000001E-3</v>
      </c>
      <c r="AL869" s="60">
        <f t="shared" si="953"/>
        <v>2.2000000000000001E-3</v>
      </c>
      <c r="AN869" s="60">
        <f t="shared" si="954"/>
        <v>6.6000000000000003E-2</v>
      </c>
    </row>
    <row r="870" spans="33:40">
      <c r="AG870" s="58">
        <f t="shared" si="949"/>
        <v>2007.4461009999795</v>
      </c>
      <c r="AH870" s="20">
        <f t="shared" si="950"/>
        <v>245.82000000000215</v>
      </c>
      <c r="AI870" s="60">
        <f t="shared" si="951"/>
        <v>6.8012478755586109E-2</v>
      </c>
      <c r="AJ870" s="60">
        <f t="shared" ref="AJ870:AK870" si="969">1.3*AK870</f>
        <v>3.7180000000000004E-3</v>
      </c>
      <c r="AK870" s="60">
        <f t="shared" si="969"/>
        <v>2.8600000000000001E-3</v>
      </c>
      <c r="AL870" s="60">
        <f t="shared" si="953"/>
        <v>2.2000000000000001E-3</v>
      </c>
      <c r="AN870" s="60">
        <f t="shared" si="954"/>
        <v>6.6000000000000003E-2</v>
      </c>
    </row>
    <row r="871" spans="33:40">
      <c r="AG871" s="58">
        <f t="shared" si="949"/>
        <v>2007.4471009999795</v>
      </c>
      <c r="AH871" s="20">
        <f t="shared" si="950"/>
        <v>246.18500000000216</v>
      </c>
      <c r="AI871" s="60">
        <f t="shared" si="951"/>
        <v>6.7420672005841967E-2</v>
      </c>
      <c r="AJ871" s="60">
        <f t="shared" ref="AJ871:AK871" si="970">1.3*AK871</f>
        <v>3.7180000000000004E-3</v>
      </c>
      <c r="AK871" s="60">
        <f t="shared" si="970"/>
        <v>2.8600000000000001E-3</v>
      </c>
      <c r="AL871" s="60">
        <f t="shared" si="953"/>
        <v>2.2000000000000001E-3</v>
      </c>
      <c r="AN871" s="60">
        <f t="shared" si="954"/>
        <v>6.6000000000000003E-2</v>
      </c>
    </row>
    <row r="872" spans="33:40">
      <c r="AG872" s="58">
        <f t="shared" si="949"/>
        <v>2007.4481009999795</v>
      </c>
      <c r="AH872" s="20">
        <f t="shared" si="950"/>
        <v>246.55000000000217</v>
      </c>
      <c r="AI872" s="60">
        <f t="shared" si="951"/>
        <v>6.6756662258559168E-2</v>
      </c>
      <c r="AJ872" s="60">
        <f t="shared" ref="AJ872:AK872" si="971">1.3*AK872</f>
        <v>3.7180000000000004E-3</v>
      </c>
      <c r="AK872" s="60">
        <f t="shared" si="971"/>
        <v>2.8600000000000001E-3</v>
      </c>
      <c r="AL872" s="60">
        <f t="shared" si="953"/>
        <v>2.2000000000000001E-3</v>
      </c>
      <c r="AN872" s="60">
        <f t="shared" si="954"/>
        <v>6.6000000000000003E-2</v>
      </c>
    </row>
    <row r="873" spans="33:40">
      <c r="AG873" s="58">
        <f t="shared" si="949"/>
        <v>2007.4491009999795</v>
      </c>
      <c r="AH873" s="20">
        <f t="shared" si="950"/>
        <v>246.91500000000218</v>
      </c>
      <c r="AI873" s="60">
        <f t="shared" si="951"/>
        <v>6.6049431260989902E-2</v>
      </c>
      <c r="AJ873" s="60">
        <f t="shared" ref="AJ873:AK873" si="972">1.3*AK873</f>
        <v>3.7180000000000004E-3</v>
      </c>
      <c r="AK873" s="60">
        <f t="shared" si="972"/>
        <v>2.8600000000000001E-3</v>
      </c>
      <c r="AL873" s="60">
        <f t="shared" si="953"/>
        <v>2.2000000000000001E-3</v>
      </c>
      <c r="AN873" s="60">
        <f t="shared" si="954"/>
        <v>6.6000000000000003E-2</v>
      </c>
    </row>
    <row r="874" spans="33:40">
      <c r="AG874" s="58">
        <f t="shared" si="949"/>
        <v>2007.4501009999794</v>
      </c>
      <c r="AH874" s="20">
        <f t="shared" si="950"/>
        <v>247.28000000000219</v>
      </c>
      <c r="AI874" s="60">
        <f t="shared" si="951"/>
        <v>6.5329690803281368E-2</v>
      </c>
      <c r="AJ874" s="60">
        <f t="shared" ref="AJ874:AK874" si="973">1.3*AK874</f>
        <v>3.7180000000000004E-3</v>
      </c>
      <c r="AK874" s="60">
        <f t="shared" si="973"/>
        <v>2.8600000000000001E-3</v>
      </c>
      <c r="AL874" s="60">
        <f t="shared" si="953"/>
        <v>2.2000000000000001E-3</v>
      </c>
      <c r="AN874" s="60">
        <f t="shared" si="954"/>
        <v>6.6000000000000003E-2</v>
      </c>
    </row>
    <row r="875" spans="33:40">
      <c r="AG875" s="58">
        <f t="shared" si="949"/>
        <v>2007.4511009999794</v>
      </c>
      <c r="AH875" s="20">
        <f t="shared" si="950"/>
        <v>247.6450000000022</v>
      </c>
      <c r="AI875" s="60">
        <f t="shared" si="951"/>
        <v>6.4628161974631879E-2</v>
      </c>
      <c r="AJ875" s="60">
        <f t="shared" ref="AJ875:AK875" si="974">1.3*AK875</f>
        <v>3.7180000000000004E-3</v>
      </c>
      <c r="AK875" s="60">
        <f t="shared" si="974"/>
        <v>2.8600000000000001E-3</v>
      </c>
      <c r="AL875" s="60">
        <f t="shared" si="953"/>
        <v>2.2000000000000001E-3</v>
      </c>
      <c r="AN875" s="60">
        <f t="shared" si="954"/>
        <v>6.6000000000000003E-2</v>
      </c>
    </row>
    <row r="876" spans="33:40">
      <c r="AG876" s="58">
        <f t="shared" si="949"/>
        <v>2007.4521009999794</v>
      </c>
      <c r="AH876" s="20">
        <f t="shared" si="950"/>
        <v>248.01000000000221</v>
      </c>
      <c r="AI876" s="60">
        <f t="shared" si="951"/>
        <v>6.3973858950870072E-2</v>
      </c>
      <c r="AJ876" s="60">
        <f t="shared" ref="AJ876:AK876" si="975">1.3*AK876</f>
        <v>3.7180000000000004E-3</v>
      </c>
      <c r="AK876" s="60">
        <f t="shared" si="975"/>
        <v>2.8600000000000001E-3</v>
      </c>
      <c r="AL876" s="60">
        <f t="shared" si="953"/>
        <v>2.2000000000000001E-3</v>
      </c>
      <c r="AN876" s="60">
        <f t="shared" si="954"/>
        <v>6.6000000000000003E-2</v>
      </c>
    </row>
    <row r="877" spans="33:40">
      <c r="AG877" s="58">
        <f t="shared" si="949"/>
        <v>2007.4531009999794</v>
      </c>
      <c r="AH877" s="20">
        <f t="shared" si="950"/>
        <v>248.37500000000222</v>
      </c>
      <c r="AI877" s="60">
        <f t="shared" si="951"/>
        <v>6.3392475331691817E-2</v>
      </c>
      <c r="AJ877" s="60">
        <f t="shared" ref="AJ877:AK877" si="976">1.3*AK877</f>
        <v>3.7180000000000004E-3</v>
      </c>
      <c r="AK877" s="60">
        <f t="shared" si="976"/>
        <v>2.8600000000000001E-3</v>
      </c>
      <c r="AL877" s="60">
        <f t="shared" si="953"/>
        <v>2.2000000000000001E-3</v>
      </c>
      <c r="AN877" s="60">
        <f t="shared" si="954"/>
        <v>6.6000000000000003E-2</v>
      </c>
    </row>
    <row r="878" spans="33:40">
      <c r="AG878" s="58">
        <f t="shared" si="949"/>
        <v>2007.4541009999793</v>
      </c>
      <c r="AH878" s="20">
        <f t="shared" si="950"/>
        <v>248.74000000000223</v>
      </c>
      <c r="AI878" s="60">
        <f t="shared" si="951"/>
        <v>6.2904965142370983E-2</v>
      </c>
      <c r="AJ878" s="60">
        <f t="shared" ref="AJ878:AK878" si="977">1.3*AK878</f>
        <v>3.7180000000000004E-3</v>
      </c>
      <c r="AK878" s="60">
        <f t="shared" si="977"/>
        <v>2.8600000000000001E-3</v>
      </c>
      <c r="AL878" s="60">
        <f t="shared" si="953"/>
        <v>2.2000000000000001E-3</v>
      </c>
      <c r="AN878" s="60">
        <f t="shared" si="954"/>
        <v>6.6000000000000003E-2</v>
      </c>
    </row>
    <row r="879" spans="33:40">
      <c r="AG879" s="58">
        <f t="shared" si="949"/>
        <v>2007.4551009999793</v>
      </c>
      <c r="AH879" s="20">
        <f t="shared" si="950"/>
        <v>249.10500000000224</v>
      </c>
      <c r="AI879" s="60">
        <f t="shared" si="951"/>
        <v>6.2526399438373625E-2</v>
      </c>
      <c r="AJ879" s="60">
        <f t="shared" ref="AJ879:AK879" si="978">1.3*AK879</f>
        <v>3.7180000000000004E-3</v>
      </c>
      <c r="AK879" s="60">
        <f t="shared" si="978"/>
        <v>2.8600000000000001E-3</v>
      </c>
      <c r="AL879" s="60">
        <f t="shared" si="953"/>
        <v>2.2000000000000001E-3</v>
      </c>
      <c r="AN879" s="60">
        <f t="shared" si="954"/>
        <v>6.6000000000000003E-2</v>
      </c>
    </row>
    <row r="880" spans="33:40">
      <c r="AG880" s="58">
        <f t="shared" si="949"/>
        <v>2007.4561009999793</v>
      </c>
      <c r="AH880" s="20">
        <f t="shared" si="950"/>
        <v>249.47000000000224</v>
      </c>
      <c r="AI880" s="60">
        <f t="shared" si="951"/>
        <v>6.2265163642168837E-2</v>
      </c>
      <c r="AJ880" s="60">
        <f t="shared" ref="AJ880:AK880" si="979">1.3*AK880</f>
        <v>3.7180000000000004E-3</v>
      </c>
      <c r="AK880" s="60">
        <f t="shared" si="979"/>
        <v>2.8600000000000001E-3</v>
      </c>
      <c r="AL880" s="60">
        <f t="shared" si="953"/>
        <v>2.2000000000000001E-3</v>
      </c>
      <c r="AN880" s="60">
        <f t="shared" si="954"/>
        <v>6.6000000000000003E-2</v>
      </c>
    </row>
    <row r="881" spans="33:40">
      <c r="AG881" s="58">
        <f t="shared" si="949"/>
        <v>2007.4571009999793</v>
      </c>
      <c r="AH881" s="20">
        <f t="shared" si="950"/>
        <v>249.83500000000225</v>
      </c>
      <c r="AI881" s="60">
        <f t="shared" si="951"/>
        <v>6.2122541205037546E-2</v>
      </c>
      <c r="AJ881" s="60">
        <f t="shared" ref="AJ881:AK881" si="980">1.3*AK881</f>
        <v>3.7180000000000004E-3</v>
      </c>
      <c r="AK881" s="60">
        <f t="shared" si="980"/>
        <v>2.8600000000000001E-3</v>
      </c>
      <c r="AL881" s="60">
        <f t="shared" si="953"/>
        <v>2.2000000000000001E-3</v>
      </c>
      <c r="AN881" s="60">
        <f t="shared" si="954"/>
        <v>6.6000000000000003E-2</v>
      </c>
    </row>
    <row r="882" spans="33:40">
      <c r="AG882" s="58">
        <f t="shared" si="949"/>
        <v>2007.4581009999793</v>
      </c>
      <c r="AH882" s="20">
        <f t="shared" si="950"/>
        <v>250.20000000000226</v>
      </c>
      <c r="AI882" s="60">
        <f t="shared" si="951"/>
        <v>6.2092707041806423E-2</v>
      </c>
      <c r="AJ882" s="60">
        <f t="shared" ref="AJ882:AK882" si="981">1.3*AK882</f>
        <v>3.7180000000000004E-3</v>
      </c>
      <c r="AK882" s="60">
        <f t="shared" si="981"/>
        <v>2.8600000000000001E-3</v>
      </c>
      <c r="AL882" s="60">
        <f t="shared" si="953"/>
        <v>2.2000000000000001E-3</v>
      </c>
      <c r="AN882" s="60">
        <f t="shared" si="954"/>
        <v>6.6000000000000003E-2</v>
      </c>
    </row>
    <row r="883" spans="33:40">
      <c r="AG883" s="58">
        <f t="shared" si="949"/>
        <v>2007.4591009999792</v>
      </c>
      <c r="AH883" s="20">
        <f t="shared" si="950"/>
        <v>250.56500000000227</v>
      </c>
      <c r="AI883" s="60">
        <f t="shared" si="951"/>
        <v>6.2163130701319236E-2</v>
      </c>
      <c r="AJ883" s="60">
        <f t="shared" ref="AJ883:AK883" si="982">1.3*AK883</f>
        <v>3.7180000000000004E-3</v>
      </c>
      <c r="AK883" s="60">
        <f t="shared" si="982"/>
        <v>2.8600000000000001E-3</v>
      </c>
      <c r="AL883" s="60">
        <f t="shared" si="953"/>
        <v>2.2000000000000001E-3</v>
      </c>
      <c r="AN883" s="60">
        <f t="shared" si="954"/>
        <v>6.6000000000000003E-2</v>
      </c>
    </row>
    <row r="884" spans="33:40">
      <c r="AG884" s="58">
        <f t="shared" si="949"/>
        <v>2007.4601009999792</v>
      </c>
      <c r="AH884" s="20">
        <f t="shared" si="950"/>
        <v>250.93000000000228</v>
      </c>
      <c r="AI884" s="60">
        <f t="shared" si="951"/>
        <v>6.2315365755120374E-2</v>
      </c>
      <c r="AJ884" s="60">
        <f t="shared" ref="AJ884:AK884" si="983">1.3*AK884</f>
        <v>3.7180000000000004E-3</v>
      </c>
      <c r="AK884" s="60">
        <f t="shared" si="983"/>
        <v>2.8600000000000001E-3</v>
      </c>
      <c r="AL884" s="60">
        <f t="shared" si="953"/>
        <v>2.2000000000000001E-3</v>
      </c>
      <c r="AN884" s="60">
        <f t="shared" si="954"/>
        <v>6.6000000000000003E-2</v>
      </c>
    </row>
    <row r="885" spans="33:40">
      <c r="AG885" s="58">
        <f t="shared" si="949"/>
        <v>2007.4611009999792</v>
      </c>
      <c r="AH885" s="20">
        <f t="shared" si="950"/>
        <v>251.29500000000229</v>
      </c>
      <c r="AI885" s="60">
        <f t="shared" si="951"/>
        <v>6.2526179755910502E-2</v>
      </c>
      <c r="AJ885" s="60">
        <f t="shared" ref="AJ885:AK885" si="984">1.3*AK885</f>
        <v>3.7180000000000004E-3</v>
      </c>
      <c r="AK885" s="60">
        <f t="shared" si="984"/>
        <v>2.8600000000000001E-3</v>
      </c>
      <c r="AL885" s="60">
        <f t="shared" si="953"/>
        <v>2.2000000000000001E-3</v>
      </c>
      <c r="AN885" s="60">
        <f t="shared" si="954"/>
        <v>6.6000000000000003E-2</v>
      </c>
    </row>
    <row r="886" spans="33:40">
      <c r="AG886" s="58">
        <f t="shared" si="949"/>
        <v>2007.4621009999792</v>
      </c>
      <c r="AH886" s="20">
        <f t="shared" si="950"/>
        <v>251.6600000000023</v>
      </c>
      <c r="AI886" s="60">
        <f t="shared" si="951"/>
        <v>6.2768959603232935E-2</v>
      </c>
      <c r="AJ886" s="60">
        <f t="shared" ref="AJ886:AK886" si="985">1.3*AK886</f>
        <v>3.7180000000000004E-3</v>
      </c>
      <c r="AK886" s="60">
        <f t="shared" si="985"/>
        <v>2.8600000000000001E-3</v>
      </c>
      <c r="AL886" s="60">
        <f t="shared" si="953"/>
        <v>2.2000000000000001E-3</v>
      </c>
      <c r="AN886" s="60">
        <f t="shared" si="954"/>
        <v>6.6000000000000003E-2</v>
      </c>
    </row>
    <row r="887" spans="33:40">
      <c r="AG887" s="58">
        <f t="shared" si="949"/>
        <v>2007.4631009999791</v>
      </c>
      <c r="AH887" s="20">
        <f t="shared" si="950"/>
        <v>252.02500000000231</v>
      </c>
      <c r="AI887" s="60">
        <f t="shared" si="951"/>
        <v>6.3015311374083616E-2</v>
      </c>
      <c r="AJ887" s="60">
        <f t="shared" ref="AJ887:AK887" si="986">1.3*AK887</f>
        <v>3.7180000000000004E-3</v>
      </c>
      <c r="AK887" s="60">
        <f t="shared" si="986"/>
        <v>2.8600000000000001E-3</v>
      </c>
      <c r="AL887" s="60">
        <f t="shared" si="953"/>
        <v>2.2000000000000001E-3</v>
      </c>
      <c r="AN887" s="60">
        <f t="shared" si="954"/>
        <v>6.6000000000000003E-2</v>
      </c>
    </row>
    <row r="888" spans="33:40">
      <c r="AG888" s="58">
        <f t="shared" si="949"/>
        <v>2007.4641009999791</v>
      </c>
      <c r="AH888" s="20">
        <f t="shared" si="950"/>
        <v>252.39000000000232</v>
      </c>
      <c r="AI888" s="60">
        <f t="shared" si="951"/>
        <v>6.3236762534329249E-2</v>
      </c>
      <c r="AJ888" s="60">
        <f t="shared" ref="AJ888:AK888" si="987">1.3*AK888</f>
        <v>3.7180000000000004E-3</v>
      </c>
      <c r="AK888" s="60">
        <f t="shared" si="987"/>
        <v>2.8600000000000001E-3</v>
      </c>
      <c r="AL888" s="60">
        <f t="shared" si="953"/>
        <v>2.2000000000000001E-3</v>
      </c>
      <c r="AN888" s="60">
        <f t="shared" si="954"/>
        <v>6.6000000000000003E-2</v>
      </c>
    </row>
    <row r="889" spans="33:40">
      <c r="AG889" s="58">
        <f t="shared" si="949"/>
        <v>2007.4651009999791</v>
      </c>
      <c r="AH889" s="20">
        <f t="shared" si="950"/>
        <v>252.75500000000233</v>
      </c>
      <c r="AI889" s="60">
        <f t="shared" si="951"/>
        <v>6.3406468581087186E-2</v>
      </c>
      <c r="AJ889" s="60">
        <f t="shared" ref="AJ889:AK889" si="988">1.3*AK889</f>
        <v>3.7180000000000004E-3</v>
      </c>
      <c r="AK889" s="60">
        <f t="shared" si="988"/>
        <v>2.8600000000000001E-3</v>
      </c>
      <c r="AL889" s="60">
        <f t="shared" si="953"/>
        <v>2.2000000000000001E-3</v>
      </c>
      <c r="AN889" s="60">
        <f t="shared" si="954"/>
        <v>6.6000000000000003E-2</v>
      </c>
    </row>
    <row r="890" spans="33:40">
      <c r="AG890" s="58">
        <f t="shared" si="949"/>
        <v>2007.4661009999791</v>
      </c>
      <c r="AH890" s="20">
        <f t="shared" si="950"/>
        <v>253.12000000000234</v>
      </c>
      <c r="AI890" s="60">
        <f t="shared" si="951"/>
        <v>6.3500825912404746E-2</v>
      </c>
      <c r="AJ890" s="60">
        <f t="shared" ref="AJ890:AK890" si="989">1.3*AK890</f>
        <v>3.7180000000000004E-3</v>
      </c>
      <c r="AK890" s="60">
        <f t="shared" si="989"/>
        <v>2.8600000000000001E-3</v>
      </c>
      <c r="AL890" s="60">
        <f t="shared" si="953"/>
        <v>2.2000000000000001E-3</v>
      </c>
      <c r="AN890" s="60">
        <f t="shared" si="954"/>
        <v>6.6000000000000003E-2</v>
      </c>
    </row>
    <row r="891" spans="33:40">
      <c r="AG891" s="58">
        <f t="shared" si="949"/>
        <v>2007.467100999979</v>
      </c>
      <c r="AH891" s="20">
        <f t="shared" si="950"/>
        <v>253.48500000000234</v>
      </c>
      <c r="AI891" s="60">
        <f t="shared" si="951"/>
        <v>6.3500898093269698E-2</v>
      </c>
      <c r="AJ891" s="60">
        <f t="shared" ref="AJ891:AK891" si="990">1.3*AK891</f>
        <v>3.7180000000000004E-3</v>
      </c>
      <c r="AK891" s="60">
        <f t="shared" si="990"/>
        <v>2.8600000000000001E-3</v>
      </c>
      <c r="AL891" s="60">
        <f t="shared" si="953"/>
        <v>2.2000000000000001E-3</v>
      </c>
      <c r="AN891" s="60">
        <f t="shared" si="954"/>
        <v>6.6000000000000003E-2</v>
      </c>
    </row>
    <row r="892" spans="33:40">
      <c r="AG892" s="58">
        <f t="shared" si="949"/>
        <v>2007.468100999979</v>
      </c>
      <c r="AH892" s="20">
        <f t="shared" si="950"/>
        <v>253.85000000000235</v>
      </c>
      <c r="AI892" s="60">
        <f t="shared" si="951"/>
        <v>6.3393573378464727E-2</v>
      </c>
      <c r="AJ892" s="60">
        <f t="shared" ref="AJ892:AK892" si="991">1.3*AK892</f>
        <v>3.7180000000000004E-3</v>
      </c>
      <c r="AK892" s="60">
        <f t="shared" si="991"/>
        <v>2.8600000000000001E-3</v>
      </c>
      <c r="AL892" s="60">
        <f t="shared" si="953"/>
        <v>2.2000000000000001E-3</v>
      </c>
      <c r="AN892" s="60">
        <f t="shared" si="954"/>
        <v>6.6000000000000003E-2</v>
      </c>
    </row>
    <row r="893" spans="33:40">
      <c r="AG893" s="58">
        <f t="shared" si="949"/>
        <v>2007.469100999979</v>
      </c>
      <c r="AH893" s="20">
        <f t="shared" si="950"/>
        <v>254.21500000000236</v>
      </c>
      <c r="AI893" s="60">
        <f t="shared" si="951"/>
        <v>6.3172386750821291E-2</v>
      </c>
      <c r="AJ893" s="60">
        <f t="shared" ref="AJ893:AK893" si="992">1.3*AK893</f>
        <v>3.7180000000000004E-3</v>
      </c>
      <c r="AK893" s="60">
        <f t="shared" si="992"/>
        <v>2.8600000000000001E-3</v>
      </c>
      <c r="AL893" s="60">
        <f t="shared" si="953"/>
        <v>2.2000000000000001E-3</v>
      </c>
      <c r="AN893" s="60">
        <f t="shared" si="954"/>
        <v>6.6000000000000003E-2</v>
      </c>
    </row>
    <row r="894" spans="33:40">
      <c r="AG894" s="58">
        <f t="shared" si="949"/>
        <v>2007.470100999979</v>
      </c>
      <c r="AH894" s="20">
        <f t="shared" si="950"/>
        <v>254.58000000000237</v>
      </c>
      <c r="AI894" s="60">
        <f t="shared" si="951"/>
        <v>6.2837958956209292E-2</v>
      </c>
      <c r="AJ894" s="60">
        <f t="shared" ref="AJ894:AK894" si="993">1.3*AK894</f>
        <v>3.7180000000000004E-3</v>
      </c>
      <c r="AK894" s="60">
        <f t="shared" si="993"/>
        <v>2.8600000000000001E-3</v>
      </c>
      <c r="AL894" s="60">
        <f t="shared" si="953"/>
        <v>2.2000000000000001E-3</v>
      </c>
      <c r="AN894" s="60">
        <f t="shared" si="954"/>
        <v>6.6000000000000003E-2</v>
      </c>
    </row>
    <row r="895" spans="33:40">
      <c r="AG895" s="58">
        <f t="shared" si="949"/>
        <v>2007.4711009999789</v>
      </c>
      <c r="AH895" s="20">
        <f t="shared" si="950"/>
        <v>254.94500000000238</v>
      </c>
      <c r="AI895" s="60">
        <f t="shared" si="951"/>
        <v>6.239802696328503E-2</v>
      </c>
      <c r="AJ895" s="60">
        <f t="shared" ref="AJ895:AK895" si="994">1.3*AK895</f>
        <v>3.7180000000000004E-3</v>
      </c>
      <c r="AK895" s="60">
        <f t="shared" si="994"/>
        <v>2.8600000000000001E-3</v>
      </c>
      <c r="AL895" s="60">
        <f t="shared" si="953"/>
        <v>2.2000000000000001E-3</v>
      </c>
      <c r="AN895" s="60">
        <f t="shared" si="954"/>
        <v>6.6000000000000003E-2</v>
      </c>
    </row>
    <row r="896" spans="33:40">
      <c r="AG896" s="58">
        <f t="shared" si="949"/>
        <v>2007.4721009999789</v>
      </c>
      <c r="AH896" s="20">
        <f t="shared" si="950"/>
        <v>255.31000000000239</v>
      </c>
      <c r="AI896" s="60">
        <f t="shared" si="951"/>
        <v>6.1867063689799717E-2</v>
      </c>
      <c r="AJ896" s="60">
        <f t="shared" ref="AJ896:AK896" si="995">1.3*AK896</f>
        <v>3.7180000000000004E-3</v>
      </c>
      <c r="AK896" s="60">
        <f t="shared" si="995"/>
        <v>2.8600000000000001E-3</v>
      </c>
      <c r="AL896" s="60">
        <f t="shared" si="953"/>
        <v>2.2000000000000001E-3</v>
      </c>
      <c r="AN896" s="60">
        <f t="shared" si="954"/>
        <v>6.6000000000000003E-2</v>
      </c>
    </row>
    <row r="897" spans="33:40">
      <c r="AG897" s="58">
        <f t="shared" si="949"/>
        <v>2007.4731009999789</v>
      </c>
      <c r="AH897" s="20">
        <f t="shared" si="950"/>
        <v>255.6750000000024</v>
      </c>
      <c r="AI897" s="60">
        <f t="shared" si="951"/>
        <v>6.1265508377283458E-2</v>
      </c>
      <c r="AJ897" s="60">
        <f t="shared" ref="AJ897:AK897" si="996">1.3*AK897</f>
        <v>3.7180000000000004E-3</v>
      </c>
      <c r="AK897" s="60">
        <f t="shared" si="996"/>
        <v>2.8600000000000001E-3</v>
      </c>
      <c r="AL897" s="60">
        <f t="shared" si="953"/>
        <v>2.2000000000000001E-3</v>
      </c>
      <c r="AN897" s="60">
        <f t="shared" si="954"/>
        <v>6.6000000000000003E-2</v>
      </c>
    </row>
    <row r="898" spans="33:40">
      <c r="AG898" s="58">
        <f t="shared" si="949"/>
        <v>2007.4741009999789</v>
      </c>
      <c r="AH898" s="20">
        <f t="shared" si="950"/>
        <v>256.04000000000241</v>
      </c>
      <c r="AI898" s="60">
        <f t="shared" si="951"/>
        <v>6.0618651314017051E-2</v>
      </c>
      <c r="AJ898" s="60">
        <f t="shared" ref="AJ898:AK898" si="997">1.3*AK898</f>
        <v>3.7180000000000004E-3</v>
      </c>
      <c r="AK898" s="60">
        <f t="shared" si="997"/>
        <v>2.8600000000000001E-3</v>
      </c>
      <c r="AL898" s="60">
        <f t="shared" si="953"/>
        <v>2.2000000000000001E-3</v>
      </c>
      <c r="AN898" s="60">
        <f t="shared" si="954"/>
        <v>6.6000000000000003E-2</v>
      </c>
    </row>
    <row r="899" spans="33:40">
      <c r="AG899" s="58">
        <f t="shared" si="949"/>
        <v>2007.4751009999788</v>
      </c>
      <c r="AH899" s="20">
        <f t="shared" si="950"/>
        <v>256.40500000000242</v>
      </c>
      <c r="AI899" s="60">
        <f t="shared" si="951"/>
        <v>5.9955236424323294E-2</v>
      </c>
      <c r="AJ899" s="60">
        <f t="shared" ref="AJ899:AK899" si="998">1.3*AK899</f>
        <v>3.7180000000000004E-3</v>
      </c>
      <c r="AK899" s="60">
        <f t="shared" si="998"/>
        <v>2.8600000000000001E-3</v>
      </c>
      <c r="AL899" s="60">
        <f t="shared" si="953"/>
        <v>2.2000000000000001E-3</v>
      </c>
      <c r="AN899" s="60">
        <f t="shared" si="954"/>
        <v>6.6000000000000003E-2</v>
      </c>
    </row>
    <row r="900" spans="33:40">
      <c r="AG900" s="58">
        <f t="shared" si="949"/>
        <v>2007.4761009999788</v>
      </c>
      <c r="AH900" s="20">
        <f t="shared" si="950"/>
        <v>256.77000000000243</v>
      </c>
      <c r="AI900" s="60">
        <f t="shared" si="951"/>
        <v>5.9305861425267579E-2</v>
      </c>
      <c r="AJ900" s="60">
        <f t="shared" ref="AJ900:AK900" si="999">1.3*AK900</f>
        <v>3.7180000000000004E-3</v>
      </c>
      <c r="AK900" s="60">
        <f t="shared" si="999"/>
        <v>2.8600000000000001E-3</v>
      </c>
      <c r="AL900" s="60">
        <f t="shared" si="953"/>
        <v>2.2000000000000001E-3</v>
      </c>
      <c r="AN900" s="60">
        <f t="shared" si="954"/>
        <v>6.6000000000000003E-2</v>
      </c>
    </row>
    <row r="901" spans="33:40">
      <c r="AG901" s="58">
        <f t="shared" si="949"/>
        <v>2007.4771009999788</v>
      </c>
      <c r="AH901" s="20">
        <f t="shared" si="950"/>
        <v>257.13500000000244</v>
      </c>
      <c r="AI901" s="60">
        <f t="shared" si="951"/>
        <v>5.8701266872992708E-2</v>
      </c>
      <c r="AJ901" s="60">
        <f t="shared" ref="AJ901:AK901" si="1000">1.3*AK901</f>
        <v>3.7180000000000004E-3</v>
      </c>
      <c r="AK901" s="60">
        <f t="shared" si="1000"/>
        <v>2.8600000000000001E-3</v>
      </c>
      <c r="AL901" s="60">
        <f t="shared" si="953"/>
        <v>2.2000000000000001E-3</v>
      </c>
      <c r="AN901" s="60">
        <f t="shared" si="954"/>
        <v>6.6000000000000003E-2</v>
      </c>
    </row>
    <row r="902" spans="33:40">
      <c r="AG902" s="58">
        <f t="shared" si="949"/>
        <v>2007.4781009999788</v>
      </c>
      <c r="AH902" s="20">
        <f t="shared" si="950"/>
        <v>257.50000000000244</v>
      </c>
      <c r="AI902" s="60">
        <f t="shared" si="951"/>
        <v>5.8170611814559868E-2</v>
      </c>
      <c r="AJ902" s="60">
        <f t="shared" ref="AJ902:AK902" si="1001">1.3*AK902</f>
        <v>3.7180000000000004E-3</v>
      </c>
      <c r="AK902" s="60">
        <f t="shared" si="1001"/>
        <v>2.8600000000000001E-3</v>
      </c>
      <c r="AL902" s="60">
        <f t="shared" si="953"/>
        <v>2.2000000000000001E-3</v>
      </c>
      <c r="AN902" s="60">
        <f t="shared" si="954"/>
        <v>6.6000000000000003E-2</v>
      </c>
    </row>
    <row r="903" spans="33:40">
      <c r="AG903" s="58">
        <f t="shared" si="949"/>
        <v>2007.4791009999788</v>
      </c>
      <c r="AH903" s="20">
        <f t="shared" si="950"/>
        <v>257.86500000000245</v>
      </c>
      <c r="AI903" s="60">
        <f t="shared" si="951"/>
        <v>5.7739834560881671E-2</v>
      </c>
      <c r="AJ903" s="60">
        <f t="shared" ref="AJ903:AK903" si="1002">1.3*AK903</f>
        <v>3.7180000000000004E-3</v>
      </c>
      <c r="AK903" s="60">
        <f t="shared" si="1002"/>
        <v>2.8600000000000001E-3</v>
      </c>
      <c r="AL903" s="60">
        <f t="shared" si="953"/>
        <v>2.2000000000000001E-3</v>
      </c>
      <c r="AN903" s="60">
        <f t="shared" si="954"/>
        <v>6.6000000000000003E-2</v>
      </c>
    </row>
    <row r="904" spans="33:40">
      <c r="AG904" s="58">
        <f t="shared" si="949"/>
        <v>2007.4801009999787</v>
      </c>
      <c r="AH904" s="20">
        <f t="shared" si="950"/>
        <v>258.23000000000246</v>
      </c>
      <c r="AI904" s="60">
        <f t="shared" si="951"/>
        <v>5.7430192256209642E-2</v>
      </c>
      <c r="AJ904" s="60">
        <f t="shared" ref="AJ904:AK904" si="1003">1.3*AK904</f>
        <v>3.7180000000000004E-3</v>
      </c>
      <c r="AK904" s="60">
        <f t="shared" si="1003"/>
        <v>2.8600000000000001E-3</v>
      </c>
      <c r="AL904" s="60">
        <f t="shared" si="953"/>
        <v>2.2000000000000001E-3</v>
      </c>
      <c r="AN904" s="60">
        <f t="shared" si="954"/>
        <v>6.6000000000000003E-2</v>
      </c>
    </row>
    <row r="905" spans="33:40">
      <c r="AG905" s="58">
        <f t="shared" si="949"/>
        <v>2007.4811009999787</v>
      </c>
      <c r="AH905" s="20">
        <f t="shared" si="950"/>
        <v>258.59500000000247</v>
      </c>
      <c r="AI905" s="60">
        <f t="shared" si="951"/>
        <v>5.7257062716589591E-2</v>
      </c>
      <c r="AJ905" s="60">
        <f t="shared" ref="AJ905:AK905" si="1004">1.3*AK905</f>
        <v>3.7180000000000004E-3</v>
      </c>
      <c r="AK905" s="60">
        <f t="shared" si="1004"/>
        <v>2.8600000000000001E-3</v>
      </c>
      <c r="AL905" s="60">
        <f t="shared" si="953"/>
        <v>2.2000000000000001E-3</v>
      </c>
      <c r="AN905" s="60">
        <f t="shared" si="954"/>
        <v>6.6000000000000003E-2</v>
      </c>
    </row>
    <row r="906" spans="33:40">
      <c r="AG906" s="58">
        <f t="shared" si="949"/>
        <v>2007.4821009999787</v>
      </c>
      <c r="AH906" s="20">
        <f t="shared" si="950"/>
        <v>258.96000000000248</v>
      </c>
      <c r="AI906" s="60">
        <f t="shared" si="951"/>
        <v>5.7229077027723507E-2</v>
      </c>
      <c r="AJ906" s="60">
        <f t="shared" ref="AJ906:AK906" si="1005">1.3*AK906</f>
        <v>3.7180000000000004E-3</v>
      </c>
      <c r="AK906" s="60">
        <f t="shared" si="1005"/>
        <v>2.8600000000000001E-3</v>
      </c>
      <c r="AL906" s="60">
        <f t="shared" si="953"/>
        <v>2.2000000000000001E-3</v>
      </c>
      <c r="AN906" s="60">
        <f t="shared" si="954"/>
        <v>6.6000000000000003E-2</v>
      </c>
    </row>
    <row r="907" spans="33:40">
      <c r="AG907" s="58">
        <f t="shared" si="949"/>
        <v>2007.4831009999787</v>
      </c>
      <c r="AH907" s="20">
        <f t="shared" si="950"/>
        <v>259.32500000000249</v>
      </c>
      <c r="AI907" s="60">
        <f t="shared" si="951"/>
        <v>5.7347632489531404E-2</v>
      </c>
      <c r="AJ907" s="60">
        <f t="shared" ref="AJ907:AK907" si="1006">1.3*AK907</f>
        <v>3.7180000000000004E-3</v>
      </c>
      <c r="AK907" s="60">
        <f t="shared" si="1006"/>
        <v>2.8600000000000001E-3</v>
      </c>
      <c r="AL907" s="60">
        <f t="shared" si="953"/>
        <v>2.2000000000000001E-3</v>
      </c>
      <c r="AN907" s="60">
        <f t="shared" si="954"/>
        <v>6.6000000000000003E-2</v>
      </c>
    </row>
    <row r="908" spans="33:40">
      <c r="AG908" s="58">
        <f t="shared" si="949"/>
        <v>2007.4841009999786</v>
      </c>
      <c r="AH908" s="20">
        <f t="shared" si="950"/>
        <v>259.6900000000025</v>
      </c>
      <c r="AI908" s="60">
        <f t="shared" si="951"/>
        <v>5.7606813752526388E-2</v>
      </c>
      <c r="AJ908" s="60">
        <f t="shared" ref="AJ908:AK908" si="1007">1.3*AK908</f>
        <v>3.7180000000000004E-3</v>
      </c>
      <c r="AK908" s="60">
        <f t="shared" si="1007"/>
        <v>2.8600000000000001E-3</v>
      </c>
      <c r="AL908" s="60">
        <f t="shared" si="953"/>
        <v>2.2000000000000001E-3</v>
      </c>
      <c r="AN908" s="60">
        <f t="shared" si="954"/>
        <v>6.6000000000000003E-2</v>
      </c>
    </row>
    <row r="909" spans="33:40">
      <c r="AG909" s="58">
        <f t="shared" si="949"/>
        <v>2007.4851009999786</v>
      </c>
      <c r="AH909" s="20">
        <f t="shared" si="950"/>
        <v>260.05500000000251</v>
      </c>
      <c r="AI909" s="60">
        <f t="shared" si="951"/>
        <v>5.7993726654748036E-2</v>
      </c>
      <c r="AJ909" s="60">
        <f t="shared" ref="AJ909:AK909" si="1008">1.3*AK909</f>
        <v>3.7180000000000004E-3</v>
      </c>
      <c r="AK909" s="60">
        <f t="shared" si="1008"/>
        <v>2.8600000000000001E-3</v>
      </c>
      <c r="AL909" s="60">
        <f t="shared" si="953"/>
        <v>2.2000000000000001E-3</v>
      </c>
      <c r="AN909" s="60">
        <f t="shared" si="954"/>
        <v>6.6000000000000003E-2</v>
      </c>
    </row>
    <row r="910" spans="33:40">
      <c r="AG910" s="58">
        <f t="shared" si="949"/>
        <v>2007.4861009999786</v>
      </c>
      <c r="AH910" s="20">
        <f t="shared" si="950"/>
        <v>260.42000000000252</v>
      </c>
      <c r="AI910" s="60">
        <f t="shared" si="951"/>
        <v>5.848922567349206E-2</v>
      </c>
      <c r="AJ910" s="60">
        <f t="shared" ref="AJ910:AK910" si="1009">1.3*AK910</f>
        <v>3.7180000000000004E-3</v>
      </c>
      <c r="AK910" s="60">
        <f t="shared" si="1009"/>
        <v>2.8600000000000001E-3</v>
      </c>
      <c r="AL910" s="60">
        <f t="shared" si="953"/>
        <v>2.2000000000000001E-3</v>
      </c>
      <c r="AN910" s="60">
        <f t="shared" si="954"/>
        <v>6.6000000000000003E-2</v>
      </c>
    </row>
    <row r="911" spans="33:40">
      <c r="AG911" s="58">
        <f t="shared" si="949"/>
        <v>2007.4871009999786</v>
      </c>
      <c r="AH911" s="20">
        <f t="shared" si="950"/>
        <v>260.78500000000253</v>
      </c>
      <c r="AI911" s="60">
        <f t="shared" si="951"/>
        <v>5.9068993404260112E-2</v>
      </c>
      <c r="AJ911" s="60">
        <f t="shared" ref="AJ911:AK911" si="1010">1.3*AK911</f>
        <v>3.7180000000000004E-3</v>
      </c>
      <c r="AK911" s="60">
        <f t="shared" si="1010"/>
        <v>2.8600000000000001E-3</v>
      </c>
      <c r="AL911" s="60">
        <f t="shared" si="953"/>
        <v>2.2000000000000001E-3</v>
      </c>
      <c r="AN911" s="60">
        <f t="shared" si="954"/>
        <v>6.6000000000000003E-2</v>
      </c>
    </row>
    <row r="912" spans="33:40">
      <c r="AG912" s="58">
        <f t="shared" si="949"/>
        <v>2007.4881009999785</v>
      </c>
      <c r="AH912" s="20">
        <f t="shared" si="950"/>
        <v>261.15000000000254</v>
      </c>
      <c r="AI912" s="60">
        <f t="shared" si="951"/>
        <v>5.970491035857018E-2</v>
      </c>
      <c r="AJ912" s="60">
        <f t="shared" ref="AJ912:AK912" si="1011">1.3*AK912</f>
        <v>3.7180000000000004E-3</v>
      </c>
      <c r="AK912" s="60">
        <f t="shared" si="1011"/>
        <v>2.8600000000000001E-3</v>
      </c>
      <c r="AL912" s="60">
        <f t="shared" si="953"/>
        <v>2.2000000000000001E-3</v>
      </c>
      <c r="AN912" s="60">
        <f t="shared" si="954"/>
        <v>6.6000000000000003E-2</v>
      </c>
    </row>
    <row r="913" spans="33:40">
      <c r="AG913" s="58">
        <f t="shared" si="949"/>
        <v>2007.4891009999785</v>
      </c>
      <c r="AH913" s="20">
        <f t="shared" si="950"/>
        <v>261.51500000000254</v>
      </c>
      <c r="AI913" s="60">
        <f t="shared" si="951"/>
        <v>6.0366636784404862E-2</v>
      </c>
      <c r="AJ913" s="60">
        <f t="shared" ref="AJ913:AK913" si="1012">1.3*AK913</f>
        <v>3.7180000000000004E-3</v>
      </c>
      <c r="AK913" s="60">
        <f t="shared" si="1012"/>
        <v>2.8600000000000001E-3</v>
      </c>
      <c r="AL913" s="60">
        <f t="shared" si="953"/>
        <v>2.2000000000000001E-3</v>
      </c>
      <c r="AN913" s="60">
        <f t="shared" si="954"/>
        <v>6.6000000000000003E-2</v>
      </c>
    </row>
    <row r="914" spans="33:40">
      <c r="AG914" s="58">
        <f t="shared" si="949"/>
        <v>2007.4901009999785</v>
      </c>
      <c r="AH914" s="20">
        <f t="shared" si="950"/>
        <v>261.88000000000255</v>
      </c>
      <c r="AI914" s="60">
        <f t="shared" si="951"/>
        <v>6.1023316107766915E-2</v>
      </c>
      <c r="AJ914" s="60">
        <f t="shared" ref="AJ914:AK914" si="1013">1.3*AK914</f>
        <v>3.7180000000000004E-3</v>
      </c>
      <c r="AK914" s="60">
        <f t="shared" si="1013"/>
        <v>2.8600000000000001E-3</v>
      </c>
      <c r="AL914" s="60">
        <f t="shared" si="953"/>
        <v>2.2000000000000001E-3</v>
      </c>
      <c r="AN914" s="60">
        <f t="shared" si="954"/>
        <v>6.6000000000000003E-2</v>
      </c>
    </row>
    <row r="915" spans="33:40">
      <c r="AG915" s="58">
        <f t="shared" si="949"/>
        <v>2007.4911009999785</v>
      </c>
      <c r="AH915" s="20">
        <f t="shared" si="950"/>
        <v>262.24500000000256</v>
      </c>
      <c r="AI915" s="60">
        <f t="shared" si="951"/>
        <v>6.1645302664112889E-2</v>
      </c>
      <c r="AJ915" s="60">
        <f t="shared" ref="AJ915:AK915" si="1014">1.3*AK915</f>
        <v>3.7180000000000004E-3</v>
      </c>
      <c r="AK915" s="60">
        <f t="shared" si="1014"/>
        <v>2.8600000000000001E-3</v>
      </c>
      <c r="AL915" s="60">
        <f t="shared" si="953"/>
        <v>2.2000000000000001E-3</v>
      </c>
      <c r="AN915" s="60">
        <f t="shared" si="954"/>
        <v>6.6000000000000003E-2</v>
      </c>
    </row>
    <row r="916" spans="33:40">
      <c r="AG916" s="58">
        <f t="shared" si="949"/>
        <v>2007.4921009999784</v>
      </c>
      <c r="AH916" s="20">
        <f t="shared" si="950"/>
        <v>262.61000000000257</v>
      </c>
      <c r="AI916" s="60">
        <f t="shared" si="951"/>
        <v>6.2205815030780327E-2</v>
      </c>
      <c r="AJ916" s="60">
        <f t="shared" ref="AJ916:AK916" si="1015">1.3*AK916</f>
        <v>3.7180000000000004E-3</v>
      </c>
      <c r="AK916" s="60">
        <f t="shared" si="1015"/>
        <v>2.8600000000000001E-3</v>
      </c>
      <c r="AL916" s="60">
        <f t="shared" si="953"/>
        <v>2.2000000000000001E-3</v>
      </c>
      <c r="AN916" s="60">
        <f t="shared" si="954"/>
        <v>6.6000000000000003E-2</v>
      </c>
    </row>
    <row r="917" spans="33:40">
      <c r="AG917" s="58">
        <f t="shared" si="949"/>
        <v>2007.4931009999784</v>
      </c>
      <c r="AH917" s="20">
        <f t="shared" si="950"/>
        <v>262.97500000000258</v>
      </c>
      <c r="AI917" s="60">
        <f t="shared" si="951"/>
        <v>6.268242056359416E-2</v>
      </c>
      <c r="AJ917" s="60">
        <f t="shared" ref="AJ917:AK917" si="1016">1.3*AK917</f>
        <v>3.7180000000000004E-3</v>
      </c>
      <c r="AK917" s="60">
        <f t="shared" si="1016"/>
        <v>2.8600000000000001E-3</v>
      </c>
      <c r="AL917" s="60">
        <f t="shared" si="953"/>
        <v>2.2000000000000001E-3</v>
      </c>
      <c r="AN917" s="60">
        <f t="shared" si="954"/>
        <v>6.6000000000000003E-2</v>
      </c>
    </row>
    <row r="918" spans="33:40">
      <c r="AG918" s="58">
        <f t="shared" si="949"/>
        <v>2007.4941009999784</v>
      </c>
      <c r="AH918" s="20">
        <f t="shared" si="950"/>
        <v>263.34000000000259</v>
      </c>
      <c r="AI918" s="60">
        <f t="shared" si="951"/>
        <v>6.3058266436592E-2</v>
      </c>
      <c r="AJ918" s="60">
        <f t="shared" ref="AJ918:AK918" si="1017">1.3*AK918</f>
        <v>3.7180000000000004E-3</v>
      </c>
      <c r="AK918" s="60">
        <f t="shared" si="1017"/>
        <v>2.8600000000000001E-3</v>
      </c>
      <c r="AL918" s="60">
        <f t="shared" si="953"/>
        <v>2.2000000000000001E-3</v>
      </c>
      <c r="AN918" s="60">
        <f t="shared" si="954"/>
        <v>6.6000000000000003E-2</v>
      </c>
    </row>
    <row r="919" spans="33:40">
      <c r="AG919" s="58">
        <f t="shared" ref="AG919:AG938" si="1018">AG918+0.001</f>
        <v>2007.4951009999784</v>
      </c>
      <c r="AH919" s="20">
        <f t="shared" ref="AH919:AH938" si="1019">AH918+(1.825/5)</f>
        <v>263.7050000000026</v>
      </c>
      <c r="AI919" s="60">
        <f t="shared" ref="AI919:AI938" si="1020" xml:space="preserve"> AN919 + AJ919*SIN((2*PI()*(AG919-2000)/0.235745306106089) + 0.083216746) + AK919*SIN((2*PI()*(AG919-2000)/0.0785817687020297) + 3.39124283) + AL919*SIN((2*PI()*(AG919-2000)/0.0261939229006765) + 0.748950468)</f>
        <v>6.332298702780019E-2</v>
      </c>
      <c r="AJ919" s="60">
        <f t="shared" ref="AJ919:AK919" si="1021">1.3*AK919</f>
        <v>3.7180000000000004E-3</v>
      </c>
      <c r="AK919" s="60">
        <f t="shared" si="1021"/>
        <v>2.8600000000000001E-3</v>
      </c>
      <c r="AL919" s="60">
        <f t="shared" ref="AL919:AL938" si="1022">AL918</f>
        <v>2.2000000000000001E-3</v>
      </c>
      <c r="AN919" s="60">
        <f t="shared" ref="AN919:AN938" si="1023">AN918</f>
        <v>6.6000000000000003E-2</v>
      </c>
    </row>
    <row r="920" spans="33:40">
      <c r="AG920" s="58">
        <f t="shared" si="1018"/>
        <v>2007.4961009999784</v>
      </c>
      <c r="AH920" s="20">
        <f t="shared" si="1019"/>
        <v>264.07000000000261</v>
      </c>
      <c r="AI920" s="60">
        <f t="shared" si="1020"/>
        <v>6.3473236053306126E-2</v>
      </c>
      <c r="AJ920" s="60">
        <f t="shared" ref="AJ920:AK920" si="1024">1.3*AK920</f>
        <v>3.7180000000000004E-3</v>
      </c>
      <c r="AK920" s="60">
        <f t="shared" si="1024"/>
        <v>2.8600000000000001E-3</v>
      </c>
      <c r="AL920" s="60">
        <f t="shared" si="1022"/>
        <v>2.2000000000000001E-3</v>
      </c>
      <c r="AN920" s="60">
        <f t="shared" si="1023"/>
        <v>6.6000000000000003E-2</v>
      </c>
    </row>
    <row r="921" spans="33:40">
      <c r="AG921" s="58">
        <f t="shared" si="1018"/>
        <v>2007.4971009999783</v>
      </c>
      <c r="AH921" s="20">
        <f t="shared" si="1019"/>
        <v>264.43500000000262</v>
      </c>
      <c r="AI921" s="60">
        <f t="shared" si="1020"/>
        <v>6.351281336350556E-2</v>
      </c>
      <c r="AJ921" s="60">
        <f t="shared" ref="AJ921:AK921" si="1025">1.3*AK921</f>
        <v>3.7180000000000004E-3</v>
      </c>
      <c r="AK921" s="60">
        <f t="shared" si="1025"/>
        <v>2.8600000000000001E-3</v>
      </c>
      <c r="AL921" s="60">
        <f t="shared" si="1022"/>
        <v>2.2000000000000001E-3</v>
      </c>
      <c r="AN921" s="60">
        <f t="shared" si="1023"/>
        <v>6.6000000000000003E-2</v>
      </c>
    </row>
    <row r="922" spans="33:40">
      <c r="AG922" s="58">
        <f t="shared" si="1018"/>
        <v>2007.4981009999783</v>
      </c>
      <c r="AH922" s="20">
        <f t="shared" si="1019"/>
        <v>264.80000000000263</v>
      </c>
      <c r="AI922" s="60">
        <f t="shared" si="1020"/>
        <v>6.3452379547400559E-2</v>
      </c>
      <c r="AJ922" s="60">
        <f t="shared" ref="AJ922:AK922" si="1026">1.3*AK922</f>
        <v>3.7180000000000004E-3</v>
      </c>
      <c r="AK922" s="60">
        <f t="shared" si="1026"/>
        <v>2.8600000000000001E-3</v>
      </c>
      <c r="AL922" s="60">
        <f t="shared" si="1022"/>
        <v>2.2000000000000001E-3</v>
      </c>
      <c r="AN922" s="60">
        <f t="shared" si="1023"/>
        <v>6.6000000000000003E-2</v>
      </c>
    </row>
    <row r="923" spans="33:40">
      <c r="AG923" s="58">
        <f t="shared" si="1018"/>
        <v>2007.4991009999783</v>
      </c>
      <c r="AH923" s="20">
        <f t="shared" si="1019"/>
        <v>265.16500000000264</v>
      </c>
      <c r="AI923" s="60">
        <f t="shared" si="1020"/>
        <v>6.3308775112723176E-2</v>
      </c>
      <c r="AJ923" s="60">
        <f t="shared" ref="AJ923:AK923" si="1027">1.3*AK923</f>
        <v>3.7180000000000004E-3</v>
      </c>
      <c r="AK923" s="60">
        <f t="shared" si="1027"/>
        <v>2.8600000000000001E-3</v>
      </c>
      <c r="AL923" s="60">
        <f t="shared" si="1022"/>
        <v>2.2000000000000001E-3</v>
      </c>
      <c r="AN923" s="60">
        <f t="shared" si="1023"/>
        <v>6.6000000000000003E-2</v>
      </c>
    </row>
    <row r="924" spans="33:40">
      <c r="AG924" s="58">
        <f t="shared" si="1018"/>
        <v>2007.5001009999783</v>
      </c>
      <c r="AH924" s="20">
        <f t="shared" si="1019"/>
        <v>265.53000000000264</v>
      </c>
      <c r="AI924" s="60">
        <f t="shared" si="1020"/>
        <v>6.3103983668679947E-2</v>
      </c>
      <c r="AJ924" s="60">
        <f t="shared" ref="AJ924:AK924" si="1028">1.3*AK924</f>
        <v>3.7180000000000004E-3</v>
      </c>
      <c r="AK924" s="60">
        <f t="shared" si="1028"/>
        <v>2.8600000000000001E-3</v>
      </c>
      <c r="AL924" s="60">
        <f t="shared" si="1022"/>
        <v>2.2000000000000001E-3</v>
      </c>
      <c r="AN924" s="60">
        <f t="shared" si="1023"/>
        <v>6.6000000000000003E-2</v>
      </c>
    </row>
    <row r="925" spans="33:40">
      <c r="AG925" s="58">
        <f t="shared" si="1018"/>
        <v>2007.5011009999782</v>
      </c>
      <c r="AH925" s="20">
        <f t="shared" si="1019"/>
        <v>265.89500000000265</v>
      </c>
      <c r="AI925" s="60">
        <f t="shared" si="1020"/>
        <v>6.2863798936595716E-2</v>
      </c>
      <c r="AJ925" s="60">
        <f t="shared" ref="AJ925:AK925" si="1029">1.3*AK925</f>
        <v>3.7180000000000004E-3</v>
      </c>
      <c r="AK925" s="60">
        <f t="shared" si="1029"/>
        <v>2.8600000000000001E-3</v>
      </c>
      <c r="AL925" s="60">
        <f t="shared" si="1022"/>
        <v>2.2000000000000001E-3</v>
      </c>
      <c r="AN925" s="60">
        <f t="shared" si="1023"/>
        <v>6.6000000000000003E-2</v>
      </c>
    </row>
    <row r="926" spans="33:40">
      <c r="AG926" s="58">
        <f t="shared" si="1018"/>
        <v>2007.5021009999782</v>
      </c>
      <c r="AH926" s="20">
        <f t="shared" si="1019"/>
        <v>266.26000000000266</v>
      </c>
      <c r="AI926" s="60">
        <f t="shared" si="1020"/>
        <v>6.2616272383577767E-2</v>
      </c>
      <c r="AJ926" s="60">
        <f t="shared" ref="AJ926:AK926" si="1030">1.3*AK926</f>
        <v>3.7180000000000004E-3</v>
      </c>
      <c r="AK926" s="60">
        <f t="shared" si="1030"/>
        <v>2.8600000000000001E-3</v>
      </c>
      <c r="AL926" s="60">
        <f t="shared" si="1022"/>
        <v>2.2000000000000001E-3</v>
      </c>
      <c r="AN926" s="60">
        <f t="shared" si="1023"/>
        <v>6.6000000000000003E-2</v>
      </c>
    </row>
    <row r="927" spans="33:40">
      <c r="AG927" s="58">
        <f t="shared" si="1018"/>
        <v>2007.5031009999782</v>
      </c>
      <c r="AH927" s="20">
        <f t="shared" si="1019"/>
        <v>266.62500000000267</v>
      </c>
      <c r="AI927" s="60">
        <f t="shared" si="1020"/>
        <v>6.2390030843626841E-2</v>
      </c>
      <c r="AJ927" s="60">
        <f t="shared" ref="AJ927:AK927" si="1031">1.3*AK927</f>
        <v>3.7180000000000004E-3</v>
      </c>
      <c r="AK927" s="60">
        <f t="shared" si="1031"/>
        <v>2.8600000000000001E-3</v>
      </c>
      <c r="AL927" s="60">
        <f t="shared" si="1022"/>
        <v>2.2000000000000001E-3</v>
      </c>
      <c r="AN927" s="60">
        <f t="shared" si="1023"/>
        <v>6.6000000000000003E-2</v>
      </c>
    </row>
    <row r="928" spans="33:40">
      <c r="AG928" s="58">
        <f t="shared" si="1018"/>
        <v>2007.5041009999782</v>
      </c>
      <c r="AH928" s="20">
        <f t="shared" si="1019"/>
        <v>266.99000000000268</v>
      </c>
      <c r="AI928" s="60">
        <f t="shared" si="1020"/>
        <v>6.2212560939694399E-2</v>
      </c>
      <c r="AJ928" s="60">
        <f t="shared" ref="AJ928:AK928" si="1032">1.3*AK928</f>
        <v>3.7180000000000004E-3</v>
      </c>
      <c r="AK928" s="60">
        <f t="shared" si="1032"/>
        <v>2.8600000000000001E-3</v>
      </c>
      <c r="AL928" s="60">
        <f t="shared" si="1022"/>
        <v>2.2000000000000001E-3</v>
      </c>
      <c r="AN928" s="60">
        <f t="shared" si="1023"/>
        <v>6.6000000000000003E-2</v>
      </c>
    </row>
    <row r="929" spans="33:40">
      <c r="AG929" s="58">
        <f t="shared" si="1018"/>
        <v>2007.5051009999781</v>
      </c>
      <c r="AH929" s="20">
        <f t="shared" si="1019"/>
        <v>267.35500000000269</v>
      </c>
      <c r="AI929" s="60">
        <f t="shared" si="1020"/>
        <v>6.2108559022318523E-2</v>
      </c>
      <c r="AJ929" s="60">
        <f t="shared" ref="AJ929:AK929" si="1033">1.3*AK929</f>
        <v>3.7180000000000004E-3</v>
      </c>
      <c r="AK929" s="60">
        <f t="shared" si="1033"/>
        <v>2.8600000000000001E-3</v>
      </c>
      <c r="AL929" s="60">
        <f t="shared" si="1022"/>
        <v>2.2000000000000001E-3</v>
      </c>
      <c r="AN929" s="60">
        <f t="shared" si="1023"/>
        <v>6.6000000000000003E-2</v>
      </c>
    </row>
    <row r="930" spans="33:40">
      <c r="AG930" s="58">
        <f t="shared" si="1018"/>
        <v>2007.5061009999781</v>
      </c>
      <c r="AH930" s="20">
        <f t="shared" si="1019"/>
        <v>267.7200000000027</v>
      </c>
      <c r="AI930" s="60">
        <f t="shared" si="1020"/>
        <v>6.2098441586865366E-2</v>
      </c>
      <c r="AJ930" s="60">
        <f t="shared" ref="AJ930:AK930" si="1034">1.3*AK930</f>
        <v>3.7180000000000004E-3</v>
      </c>
      <c r="AK930" s="60">
        <f t="shared" si="1034"/>
        <v>2.8600000000000001E-3</v>
      </c>
      <c r="AL930" s="60">
        <f t="shared" si="1022"/>
        <v>2.2000000000000001E-3</v>
      </c>
      <c r="AN930" s="60">
        <f t="shared" si="1023"/>
        <v>6.6000000000000003E-2</v>
      </c>
    </row>
    <row r="931" spans="33:40">
      <c r="AG931" s="58">
        <f t="shared" si="1018"/>
        <v>2007.5071009999781</v>
      </c>
      <c r="AH931" s="20">
        <f t="shared" si="1019"/>
        <v>268.08500000000271</v>
      </c>
      <c r="AI931" s="60">
        <f t="shared" si="1020"/>
        <v>6.2197101936896287E-2</v>
      </c>
      <c r="AJ931" s="60">
        <f t="shared" ref="AJ931:AK931" si="1035">1.3*AK931</f>
        <v>3.7180000000000004E-3</v>
      </c>
      <c r="AK931" s="60">
        <f t="shared" si="1035"/>
        <v>2.8600000000000001E-3</v>
      </c>
      <c r="AL931" s="60">
        <f t="shared" si="1022"/>
        <v>2.2000000000000001E-3</v>
      </c>
      <c r="AN931" s="60">
        <f t="shared" si="1023"/>
        <v>6.6000000000000003E-2</v>
      </c>
    </row>
    <row r="932" spans="33:40">
      <c r="AG932" s="58">
        <f t="shared" si="1018"/>
        <v>2007.5081009999781</v>
      </c>
      <c r="AH932" s="20">
        <f t="shared" si="1019"/>
        <v>268.45000000000272</v>
      </c>
      <c r="AI932" s="60">
        <f t="shared" si="1020"/>
        <v>6.2412984752396934E-2</v>
      </c>
      <c r="AJ932" s="60">
        <f t="shared" ref="AJ932:AK932" si="1036">1.3*AK932</f>
        <v>3.7180000000000004E-3</v>
      </c>
      <c r="AK932" s="60">
        <f t="shared" si="1036"/>
        <v>2.8600000000000001E-3</v>
      </c>
      <c r="AL932" s="60">
        <f t="shared" si="1022"/>
        <v>2.2000000000000001E-3</v>
      </c>
      <c r="AN932" s="60">
        <f t="shared" si="1023"/>
        <v>6.6000000000000003E-2</v>
      </c>
    </row>
    <row r="933" spans="33:40">
      <c r="AG933" s="58">
        <f t="shared" si="1018"/>
        <v>2007.509100999978</v>
      </c>
      <c r="AH933" s="20">
        <f t="shared" si="1019"/>
        <v>268.81500000000273</v>
      </c>
      <c r="AI933" s="60">
        <f t="shared" si="1020"/>
        <v>6.2747532006472623E-2</v>
      </c>
      <c r="AJ933" s="60">
        <f t="shared" ref="AJ933:AK933" si="1037">1.3*AK933</f>
        <v>3.7180000000000004E-3</v>
      </c>
      <c r="AK933" s="60">
        <f t="shared" si="1037"/>
        <v>2.8600000000000001E-3</v>
      </c>
      <c r="AL933" s="60">
        <f t="shared" si="1022"/>
        <v>2.2000000000000001E-3</v>
      </c>
      <c r="AN933" s="60">
        <f t="shared" si="1023"/>
        <v>6.6000000000000003E-2</v>
      </c>
    </row>
    <row r="934" spans="33:40">
      <c r="AG934" s="58">
        <f t="shared" si="1018"/>
        <v>2007.510100999978</v>
      </c>
      <c r="AH934" s="20">
        <f t="shared" si="1019"/>
        <v>269.18000000000274</v>
      </c>
      <c r="AI934" s="60">
        <f t="shared" si="1020"/>
        <v>6.3195032395745171E-2</v>
      </c>
      <c r="AJ934" s="60">
        <f t="shared" ref="AJ934:AK934" si="1038">1.3*AK934</f>
        <v>3.7180000000000004E-3</v>
      </c>
      <c r="AK934" s="60">
        <f t="shared" si="1038"/>
        <v>2.8600000000000001E-3</v>
      </c>
      <c r="AL934" s="60">
        <f t="shared" si="1022"/>
        <v>2.2000000000000001E-3</v>
      </c>
      <c r="AN934" s="60">
        <f t="shared" si="1023"/>
        <v>6.6000000000000003E-2</v>
      </c>
    </row>
    <row r="935" spans="33:40">
      <c r="AG935" s="58">
        <f t="shared" si="1018"/>
        <v>2007.511100999978</v>
      </c>
      <c r="AH935" s="20">
        <f t="shared" si="1019"/>
        <v>269.54500000000274</v>
      </c>
      <c r="AI935" s="60">
        <f t="shared" si="1020"/>
        <v>6.3742883326687649E-2</v>
      </c>
      <c r="AJ935" s="60">
        <f t="shared" ref="AJ935:AK935" si="1039">1.3*AK935</f>
        <v>3.7180000000000004E-3</v>
      </c>
      <c r="AK935" s="60">
        <f t="shared" si="1039"/>
        <v>2.8600000000000001E-3</v>
      </c>
      <c r="AL935" s="60">
        <f t="shared" si="1022"/>
        <v>2.2000000000000001E-3</v>
      </c>
      <c r="AN935" s="60">
        <f t="shared" si="1023"/>
        <v>6.6000000000000003E-2</v>
      </c>
    </row>
    <row r="936" spans="33:40">
      <c r="AG936" s="58">
        <f t="shared" si="1018"/>
        <v>2007.512100999978</v>
      </c>
      <c r="AH936" s="20">
        <f t="shared" si="1019"/>
        <v>269.91000000000275</v>
      </c>
      <c r="AI936" s="60">
        <f t="shared" si="1020"/>
        <v>6.4372250856632077E-2</v>
      </c>
      <c r="AJ936" s="60">
        <f t="shared" ref="AJ936:AK936" si="1040">1.3*AK936</f>
        <v>3.7180000000000004E-3</v>
      </c>
      <c r="AK936" s="60">
        <f t="shared" si="1040"/>
        <v>2.8600000000000001E-3</v>
      </c>
      <c r="AL936" s="60">
        <f t="shared" si="1022"/>
        <v>2.2000000000000001E-3</v>
      </c>
      <c r="AN936" s="60">
        <f t="shared" si="1023"/>
        <v>6.6000000000000003E-2</v>
      </c>
    </row>
    <row r="937" spans="33:40">
      <c r="AG937" s="58">
        <f t="shared" si="1018"/>
        <v>2007.513100999978</v>
      </c>
      <c r="AH937" s="20">
        <f t="shared" si="1019"/>
        <v>270.27500000000276</v>
      </c>
      <c r="AI937" s="60">
        <f t="shared" si="1020"/>
        <v>6.5059090178290008E-2</v>
      </c>
      <c r="AJ937" s="60">
        <f t="shared" ref="AJ937:AK937" si="1041">1.3*AK937</f>
        <v>3.7180000000000004E-3</v>
      </c>
      <c r="AK937" s="60">
        <f t="shared" si="1041"/>
        <v>2.8600000000000001E-3</v>
      </c>
      <c r="AL937" s="60">
        <f t="shared" si="1022"/>
        <v>2.2000000000000001E-3</v>
      </c>
      <c r="AN937" s="60">
        <f t="shared" si="1023"/>
        <v>6.6000000000000003E-2</v>
      </c>
    </row>
    <row r="938" spans="33:40">
      <c r="AG938" s="58">
        <f t="shared" si="1018"/>
        <v>2007.5141009999779</v>
      </c>
      <c r="AH938" s="20">
        <f t="shared" si="1019"/>
        <v>270.64000000000277</v>
      </c>
      <c r="AI938" s="60">
        <f t="shared" si="1020"/>
        <v>6.5775468566563855E-2</v>
      </c>
      <c r="AJ938" s="60">
        <f t="shared" ref="AJ938:AK938" si="1042">1.3*AK938</f>
        <v>3.7180000000000004E-3</v>
      </c>
      <c r="AK938" s="60">
        <f t="shared" si="1042"/>
        <v>2.8600000000000001E-3</v>
      </c>
      <c r="AL938" s="60">
        <f t="shared" si="1022"/>
        <v>2.2000000000000001E-3</v>
      </c>
      <c r="AN938" s="60">
        <f t="shared" si="1023"/>
        <v>6.6000000000000003E-2</v>
      </c>
    </row>
    <row r="939" spans="33:40">
      <c r="AG939" s="58"/>
      <c r="AH939" s="20"/>
    </row>
    <row r="940" spans="33:40">
      <c r="AG940" s="58"/>
      <c r="AH940" s="20"/>
    </row>
    <row r="941" spans="33:40">
      <c r="AG941" s="58"/>
      <c r="AH941" s="20"/>
    </row>
    <row r="942" spans="33:40">
      <c r="AG942" s="58"/>
      <c r="AH942" s="20"/>
    </row>
    <row r="943" spans="33:40">
      <c r="AG943" s="58"/>
      <c r="AH943" s="20"/>
    </row>
    <row r="944" spans="33:40">
      <c r="AG944" s="58"/>
      <c r="AH944" s="20"/>
    </row>
    <row r="945" spans="33:34">
      <c r="AG945" s="58"/>
      <c r="AH945" s="20"/>
    </row>
    <row r="946" spans="33:34">
      <c r="AG946" s="58"/>
      <c r="AH946" s="20"/>
    </row>
    <row r="947" spans="33:34">
      <c r="AG947" s="58"/>
      <c r="AH947" s="20"/>
    </row>
    <row r="948" spans="33:34">
      <c r="AG948" s="58"/>
      <c r="AH948" s="20"/>
    </row>
    <row r="949" spans="33:34">
      <c r="AG949" s="58"/>
      <c r="AH949" s="20"/>
    </row>
    <row r="950" spans="33:34">
      <c r="AG950" s="58"/>
      <c r="AH950" s="20"/>
    </row>
    <row r="951" spans="33:34">
      <c r="AG951" s="58"/>
      <c r="AH951" s="20"/>
    </row>
    <row r="952" spans="33:34">
      <c r="AG952" s="58"/>
      <c r="AH952" s="20"/>
    </row>
    <row r="953" spans="33:34">
      <c r="AG953" s="58"/>
      <c r="AH953" s="20"/>
    </row>
    <row r="954" spans="33:34">
      <c r="AG954" s="58"/>
      <c r="AH954" s="20"/>
    </row>
    <row r="955" spans="33:34">
      <c r="AG955" s="58"/>
      <c r="AH955" s="20"/>
    </row>
    <row r="956" spans="33:34">
      <c r="AG956" s="58"/>
      <c r="AH956" s="20"/>
    </row>
    <row r="957" spans="33:34">
      <c r="AG957" s="58"/>
      <c r="AH957" s="20"/>
    </row>
    <row r="958" spans="33:34">
      <c r="AG958" s="58"/>
      <c r="AH958" s="20"/>
    </row>
    <row r="959" spans="33:34">
      <c r="AG959" s="58"/>
      <c r="AH959" s="20"/>
    </row>
    <row r="960" spans="33:34">
      <c r="AG960" s="58"/>
      <c r="AH960" s="20"/>
    </row>
    <row r="961" spans="33:34">
      <c r="AG961" s="58"/>
      <c r="AH961" s="20"/>
    </row>
    <row r="962" spans="33:34">
      <c r="AG962" s="58"/>
      <c r="AH962" s="20"/>
    </row>
    <row r="963" spans="33:34">
      <c r="AG963" s="58"/>
      <c r="AH963" s="20"/>
    </row>
    <row r="964" spans="33:34">
      <c r="AG964" s="58"/>
      <c r="AH964" s="20"/>
    </row>
    <row r="965" spans="33:34">
      <c r="AG965" s="58"/>
      <c r="AH965" s="20"/>
    </row>
    <row r="966" spans="33:34">
      <c r="AG966" s="58"/>
      <c r="AH966" s="20"/>
    </row>
    <row r="967" spans="33:34">
      <c r="AG967" s="58"/>
      <c r="AH967" s="20"/>
    </row>
    <row r="968" spans="33:34">
      <c r="AG968" s="58"/>
      <c r="AH968" s="20"/>
    </row>
    <row r="969" spans="33:34">
      <c r="AG969" s="58"/>
      <c r="AH969" s="20"/>
    </row>
    <row r="970" spans="33:34">
      <c r="AG970" s="58"/>
      <c r="AH970" s="20"/>
    </row>
    <row r="971" spans="33:34">
      <c r="AG971" s="58"/>
      <c r="AH971" s="20"/>
    </row>
    <row r="972" spans="33:34">
      <c r="AG972" s="58"/>
      <c r="AH972" s="20"/>
    </row>
    <row r="973" spans="33:34">
      <c r="AG973" s="58"/>
      <c r="AH973" s="20"/>
    </row>
    <row r="974" spans="33:34">
      <c r="AG974" s="58"/>
      <c r="AH974" s="20"/>
    </row>
    <row r="975" spans="33:34">
      <c r="AG975" s="58"/>
      <c r="AH975" s="20"/>
    </row>
    <row r="976" spans="33:34">
      <c r="AG976" s="58"/>
      <c r="AH976" s="20"/>
    </row>
    <row r="977" spans="33:34">
      <c r="AG977" s="58"/>
      <c r="AH977" s="20"/>
    </row>
    <row r="978" spans="33:34">
      <c r="AG978" s="58"/>
      <c r="AH978" s="20"/>
    </row>
    <row r="979" spans="33:34">
      <c r="AG979" s="58"/>
      <c r="AH979" s="20"/>
    </row>
    <row r="980" spans="33:34">
      <c r="AG980" s="58"/>
      <c r="AH980" s="20"/>
    </row>
    <row r="981" spans="33:34">
      <c r="AG981" s="58"/>
      <c r="AH981" s="20"/>
    </row>
    <row r="982" spans="33:34">
      <c r="AG982" s="58"/>
      <c r="AH982" s="20"/>
    </row>
    <row r="983" spans="33:34">
      <c r="AG983" s="58"/>
      <c r="AH983" s="20"/>
    </row>
    <row r="984" spans="33:34">
      <c r="AG984" s="58"/>
      <c r="AH984" s="20"/>
    </row>
    <row r="985" spans="33:34">
      <c r="AG985" s="58"/>
      <c r="AH985" s="20"/>
    </row>
    <row r="986" spans="33:34">
      <c r="AG986" s="58"/>
      <c r="AH986" s="20"/>
    </row>
    <row r="987" spans="33:34">
      <c r="AG987" s="58"/>
      <c r="AH987" s="20"/>
    </row>
    <row r="988" spans="33:34">
      <c r="AG988" s="58"/>
      <c r="AH988" s="20"/>
    </row>
    <row r="989" spans="33:34">
      <c r="AG989" s="58"/>
      <c r="AH989" s="20"/>
    </row>
    <row r="990" spans="33:34">
      <c r="AG990" s="58"/>
      <c r="AH990" s="20"/>
    </row>
    <row r="991" spans="33:34">
      <c r="AG991" s="58"/>
      <c r="AH991" s="20"/>
    </row>
    <row r="992" spans="33:34">
      <c r="AG992" s="58"/>
      <c r="AH992" s="20"/>
    </row>
    <row r="993" spans="33:34">
      <c r="AG993" s="58"/>
      <c r="AH993" s="20"/>
    </row>
    <row r="994" spans="33:34">
      <c r="AG994" s="58"/>
      <c r="AH994" s="20"/>
    </row>
    <row r="995" spans="33:34">
      <c r="AG995" s="58"/>
      <c r="AH995" s="20"/>
    </row>
    <row r="996" spans="33:34">
      <c r="AG996" s="58"/>
      <c r="AH996" s="20"/>
    </row>
    <row r="997" spans="33:34">
      <c r="AG997" s="58"/>
      <c r="AH997" s="20"/>
    </row>
    <row r="998" spans="33:34">
      <c r="AG998" s="58"/>
      <c r="AH998" s="20"/>
    </row>
    <row r="999" spans="33:34">
      <c r="AG999" s="58"/>
      <c r="AH999" s="20"/>
    </row>
    <row r="1000" spans="33:34">
      <c r="AG1000" s="58"/>
      <c r="AH1000" s="20"/>
    </row>
    <row r="1001" spans="33:34">
      <c r="AG1001" s="58"/>
      <c r="AH1001" s="20"/>
    </row>
    <row r="1002" spans="33:34">
      <c r="AG1002" s="58"/>
      <c r="AH1002" s="20"/>
    </row>
    <row r="1003" spans="33:34">
      <c r="AG1003" s="58"/>
      <c r="AH1003" s="20"/>
    </row>
    <row r="1004" spans="33:34">
      <c r="AG1004" s="58"/>
      <c r="AH1004" s="20"/>
    </row>
    <row r="1005" spans="33:34">
      <c r="AG1005" s="58"/>
      <c r="AH1005" s="20"/>
    </row>
    <row r="1006" spans="33:34">
      <c r="AG1006" s="58"/>
      <c r="AH1006" s="20"/>
    </row>
    <row r="1007" spans="33:34">
      <c r="AG1007" s="58"/>
      <c r="AH1007" s="20"/>
    </row>
    <row r="1008" spans="33:34">
      <c r="AG1008" s="58"/>
      <c r="AH1008" s="20"/>
    </row>
    <row r="1009" spans="33:34">
      <c r="AG1009" s="58"/>
      <c r="AH1009" s="20"/>
    </row>
    <row r="1010" spans="33:34">
      <c r="AG1010" s="58"/>
      <c r="AH1010" s="20"/>
    </row>
    <row r="1011" spans="33:34">
      <c r="AG1011" s="58"/>
      <c r="AH1011" s="20"/>
    </row>
    <row r="1012" spans="33:34">
      <c r="AG1012" s="58"/>
      <c r="AH1012" s="20"/>
    </row>
    <row r="1013" spans="33:34">
      <c r="AG1013" s="58"/>
      <c r="AH1013" s="20"/>
    </row>
    <row r="1014" spans="33:34">
      <c r="AG1014" s="58"/>
      <c r="AH1014" s="20"/>
    </row>
    <row r="1015" spans="33:34">
      <c r="AG1015" s="58"/>
      <c r="AH1015" s="20"/>
    </row>
    <row r="1016" spans="33:34">
      <c r="AG1016" s="58"/>
      <c r="AH1016" s="20"/>
    </row>
    <row r="1017" spans="33:34">
      <c r="AG1017" s="58"/>
      <c r="AH1017" s="20"/>
    </row>
    <row r="1018" spans="33:34">
      <c r="AG1018" s="58"/>
      <c r="AH1018" s="20"/>
    </row>
    <row r="1019" spans="33:34">
      <c r="AG1019" s="58"/>
      <c r="AH1019" s="20"/>
    </row>
    <row r="1020" spans="33:34">
      <c r="AG1020" s="58"/>
      <c r="AH1020" s="20"/>
    </row>
    <row r="1021" spans="33:34">
      <c r="AG1021" s="58"/>
      <c r="AH1021" s="20"/>
    </row>
    <row r="1022" spans="33:34">
      <c r="AG1022" s="58"/>
      <c r="AH1022" s="20"/>
    </row>
    <row r="1023" spans="33:34">
      <c r="AG1023" s="58"/>
      <c r="AH1023" s="20"/>
    </row>
    <row r="1024" spans="33:34">
      <c r="AG1024" s="58"/>
      <c r="AH1024" s="20"/>
    </row>
    <row r="1025" spans="33:34">
      <c r="AG1025" s="58"/>
      <c r="AH1025" s="20"/>
    </row>
    <row r="1026" spans="33:34">
      <c r="AG1026" s="58"/>
      <c r="AH1026" s="20"/>
    </row>
    <row r="1027" spans="33:34">
      <c r="AG1027" s="58"/>
      <c r="AH1027" s="20"/>
    </row>
    <row r="1028" spans="33:34">
      <c r="AG1028" s="58"/>
      <c r="AH1028" s="20"/>
    </row>
    <row r="1029" spans="33:34">
      <c r="AG1029" s="58"/>
      <c r="AH1029" s="20"/>
    </row>
    <row r="1030" spans="33:34">
      <c r="AG1030" s="58"/>
      <c r="AH1030" s="20"/>
    </row>
    <row r="1031" spans="33:34">
      <c r="AG1031" s="58"/>
      <c r="AH1031" s="20"/>
    </row>
    <row r="1032" spans="33:34">
      <c r="AG1032" s="58"/>
      <c r="AH1032" s="20"/>
    </row>
    <row r="1033" spans="33:34">
      <c r="AG1033" s="58"/>
      <c r="AH1033" s="20"/>
    </row>
    <row r="1034" spans="33:34">
      <c r="AG1034" s="58"/>
      <c r="AH1034" s="20"/>
    </row>
    <row r="1035" spans="33:34">
      <c r="AG1035" s="58"/>
      <c r="AH1035" s="20"/>
    </row>
    <row r="1036" spans="33:34">
      <c r="AG1036" s="58"/>
      <c r="AH1036" s="20"/>
    </row>
    <row r="1037" spans="33:34">
      <c r="AG1037" s="58"/>
      <c r="AH1037" s="20"/>
    </row>
    <row r="1038" spans="33:34">
      <c r="AG1038" s="58"/>
      <c r="AH1038" s="20"/>
    </row>
    <row r="1039" spans="33:34">
      <c r="AG1039" s="58"/>
      <c r="AH1039" s="20"/>
    </row>
    <row r="1040" spans="33:34">
      <c r="AG1040" s="58"/>
      <c r="AH1040" s="20"/>
    </row>
    <row r="1041" spans="33:34">
      <c r="AG1041" s="58"/>
      <c r="AH1041" s="20"/>
    </row>
    <row r="1042" spans="33:34">
      <c r="AG1042" s="58"/>
      <c r="AH1042" s="20"/>
    </row>
    <row r="1043" spans="33:34">
      <c r="AG1043" s="58"/>
      <c r="AH1043" s="20"/>
    </row>
    <row r="1044" spans="33:34">
      <c r="AG1044" s="58"/>
      <c r="AH1044" s="20"/>
    </row>
    <row r="1045" spans="33:34">
      <c r="AG1045" s="58"/>
      <c r="AH1045" s="20"/>
    </row>
    <row r="1046" spans="33:34">
      <c r="AG1046" s="58"/>
      <c r="AH1046" s="20"/>
    </row>
    <row r="1047" spans="33:34">
      <c r="AG1047" s="58"/>
      <c r="AH1047" s="20"/>
    </row>
    <row r="1048" spans="33:34">
      <c r="AG1048" s="58"/>
      <c r="AH1048" s="20"/>
    </row>
    <row r="1049" spans="33:34">
      <c r="AG1049" s="58"/>
      <c r="AH1049" s="20"/>
    </row>
    <row r="1050" spans="33:34">
      <c r="AG1050" s="58"/>
      <c r="AH1050" s="20"/>
    </row>
    <row r="1051" spans="33:34">
      <c r="AG1051" s="58"/>
      <c r="AH1051" s="20"/>
    </row>
    <row r="1052" spans="33:34">
      <c r="AG1052" s="58"/>
      <c r="AH1052" s="20"/>
    </row>
    <row r="1053" spans="33:34">
      <c r="AG1053" s="58"/>
      <c r="AH1053" s="20"/>
    </row>
    <row r="1054" spans="33:34">
      <c r="AG1054" s="58"/>
      <c r="AH1054" s="20"/>
    </row>
    <row r="1055" spans="33:34">
      <c r="AG1055" s="58"/>
      <c r="AH1055" s="20"/>
    </row>
    <row r="1056" spans="33:34">
      <c r="AG1056" s="58"/>
      <c r="AH1056" s="20"/>
    </row>
    <row r="1057" spans="33:34">
      <c r="AG1057" s="58"/>
      <c r="AH1057" s="20"/>
    </row>
    <row r="1058" spans="33:34">
      <c r="AG1058" s="58"/>
      <c r="AH1058" s="20"/>
    </row>
    <row r="1059" spans="33:34">
      <c r="AG1059" s="58"/>
      <c r="AH1059" s="20"/>
    </row>
    <row r="1060" spans="33:34">
      <c r="AG1060" s="58"/>
      <c r="AH1060" s="20"/>
    </row>
    <row r="1061" spans="33:34">
      <c r="AG1061" s="58"/>
      <c r="AH1061" s="20"/>
    </row>
    <row r="1062" spans="33:34">
      <c r="AG1062" s="58"/>
      <c r="AH1062" s="20"/>
    </row>
    <row r="1063" spans="33:34">
      <c r="AG1063" s="58"/>
      <c r="AH1063" s="20"/>
    </row>
    <row r="1064" spans="33:34">
      <c r="AG1064" s="58"/>
      <c r="AH1064" s="20"/>
    </row>
    <row r="1065" spans="33:34">
      <c r="AG1065" s="58"/>
      <c r="AH1065" s="20"/>
    </row>
    <row r="1066" spans="33:34">
      <c r="AG1066" s="58"/>
      <c r="AH1066" s="20"/>
    </row>
    <row r="1067" spans="33:34">
      <c r="AG1067" s="58"/>
      <c r="AH1067" s="20"/>
    </row>
    <row r="1068" spans="33:34">
      <c r="AG1068" s="58"/>
      <c r="AH1068" s="20"/>
    </row>
    <row r="1069" spans="33:34">
      <c r="AG1069" s="58"/>
      <c r="AH1069" s="20"/>
    </row>
    <row r="1070" spans="33:34">
      <c r="AG1070" s="58"/>
      <c r="AH1070" s="20"/>
    </row>
    <row r="1071" spans="33:34">
      <c r="AG1071" s="58"/>
      <c r="AH1071" s="20"/>
    </row>
    <row r="1072" spans="33:34">
      <c r="AG1072" s="58"/>
      <c r="AH1072" s="20"/>
    </row>
    <row r="1073" spans="33:34">
      <c r="AG1073" s="58"/>
      <c r="AH1073" s="20"/>
    </row>
    <row r="1074" spans="33:34">
      <c r="AG1074" s="58"/>
      <c r="AH1074" s="20"/>
    </row>
    <row r="1075" spans="33:34">
      <c r="AG1075" s="58"/>
      <c r="AH1075" s="20"/>
    </row>
    <row r="1076" spans="33:34">
      <c r="AG1076" s="58"/>
      <c r="AH1076" s="20"/>
    </row>
    <row r="1077" spans="33:34">
      <c r="AG1077" s="58"/>
      <c r="AH1077" s="20"/>
    </row>
    <row r="1078" spans="33:34">
      <c r="AG1078" s="58"/>
      <c r="AH1078" s="20"/>
    </row>
    <row r="1079" spans="33:34">
      <c r="AG1079" s="58"/>
      <c r="AH1079" s="20"/>
    </row>
    <row r="1080" spans="33:34">
      <c r="AG1080" s="58"/>
      <c r="AH1080" s="20"/>
    </row>
    <row r="1081" spans="33:34">
      <c r="AG1081" s="58"/>
      <c r="AH1081" s="20"/>
    </row>
    <row r="1082" spans="33:34">
      <c r="AG1082" s="58"/>
      <c r="AH1082" s="20"/>
    </row>
    <row r="1083" spans="33:34">
      <c r="AG1083" s="58"/>
      <c r="AH1083" s="20"/>
    </row>
    <row r="1084" spans="33:34">
      <c r="AG1084" s="58"/>
      <c r="AH1084" s="20"/>
    </row>
    <row r="1085" spans="33:34">
      <c r="AG1085" s="58"/>
      <c r="AH1085" s="20"/>
    </row>
    <row r="1086" spans="33:34">
      <c r="AG1086" s="58"/>
      <c r="AH1086" s="20"/>
    </row>
    <row r="1087" spans="33:34">
      <c r="AG1087" s="58"/>
      <c r="AH1087" s="20"/>
    </row>
    <row r="1088" spans="33:34">
      <c r="AG1088" s="58"/>
      <c r="AH1088" s="20"/>
    </row>
    <row r="1089" spans="33:34">
      <c r="AG1089" s="58"/>
      <c r="AH1089" s="20"/>
    </row>
    <row r="1090" spans="33:34">
      <c r="AG1090" s="58"/>
      <c r="AH1090" s="20"/>
    </row>
    <row r="1091" spans="33:34">
      <c r="AG1091" s="58"/>
      <c r="AH1091" s="20"/>
    </row>
    <row r="1092" spans="33:34">
      <c r="AG1092" s="58"/>
      <c r="AH1092" s="20"/>
    </row>
    <row r="1093" spans="33:34">
      <c r="AG1093" s="58"/>
      <c r="AH1093" s="20"/>
    </row>
    <row r="1094" spans="33:34">
      <c r="AG1094" s="58"/>
      <c r="AH1094" s="20"/>
    </row>
    <row r="1095" spans="33:34">
      <c r="AG1095" s="58"/>
      <c r="AH1095" s="20"/>
    </row>
    <row r="1096" spans="33:34">
      <c r="AG1096" s="58"/>
      <c r="AH1096" s="20"/>
    </row>
    <row r="1097" spans="33:34">
      <c r="AG1097" s="58"/>
      <c r="AH1097" s="20"/>
    </row>
    <row r="1098" spans="33:34">
      <c r="AG1098" s="58"/>
      <c r="AH1098" s="20"/>
    </row>
    <row r="1099" spans="33:34">
      <c r="AG1099" s="58"/>
      <c r="AH1099" s="20"/>
    </row>
    <row r="1100" spans="33:34">
      <c r="AG1100" s="58"/>
      <c r="AH1100" s="20"/>
    </row>
    <row r="1101" spans="33:34">
      <c r="AG1101" s="58"/>
      <c r="AH1101" s="20"/>
    </row>
    <row r="1102" spans="33:34">
      <c r="AG1102" s="58"/>
      <c r="AH1102" s="20"/>
    </row>
    <row r="1103" spans="33:34">
      <c r="AG1103" s="58"/>
      <c r="AH1103" s="20"/>
    </row>
    <row r="1104" spans="33:34">
      <c r="AG1104" s="58"/>
      <c r="AH1104" s="20"/>
    </row>
    <row r="1105" spans="33:34">
      <c r="AG1105" s="58"/>
      <c r="AH1105" s="20"/>
    </row>
    <row r="1106" spans="33:34">
      <c r="AG1106" s="58"/>
      <c r="AH1106" s="20"/>
    </row>
    <row r="1107" spans="33:34">
      <c r="AG1107" s="58"/>
      <c r="AH1107" s="20"/>
    </row>
    <row r="1108" spans="33:34">
      <c r="AG1108" s="58"/>
      <c r="AH1108" s="20"/>
    </row>
    <row r="1109" spans="33:34">
      <c r="AG1109" s="58"/>
      <c r="AH1109" s="20"/>
    </row>
    <row r="1110" spans="33:34">
      <c r="AG1110" s="58"/>
      <c r="AH1110" s="20"/>
    </row>
    <row r="1111" spans="33:34">
      <c r="AG1111" s="58"/>
      <c r="AH1111" s="20"/>
    </row>
    <row r="1112" spans="33:34">
      <c r="AG1112" s="58"/>
      <c r="AH1112" s="20"/>
    </row>
    <row r="1113" spans="33:34">
      <c r="AG1113" s="58"/>
      <c r="AH1113" s="20"/>
    </row>
    <row r="1114" spans="33:34">
      <c r="AG1114" s="58"/>
      <c r="AH1114" s="20"/>
    </row>
    <row r="1115" spans="33:34">
      <c r="AG1115" s="58"/>
      <c r="AH1115" s="20"/>
    </row>
    <row r="1116" spans="33:34">
      <c r="AG1116" s="58"/>
      <c r="AH1116" s="20"/>
    </row>
    <row r="1117" spans="33:34">
      <c r="AG1117" s="58"/>
      <c r="AH1117" s="20"/>
    </row>
    <row r="1118" spans="33:34">
      <c r="AG1118" s="58"/>
      <c r="AH1118" s="20"/>
    </row>
    <row r="1119" spans="33:34">
      <c r="AG1119" s="58"/>
      <c r="AH1119" s="20"/>
    </row>
    <row r="1120" spans="33:34">
      <c r="AG1120" s="58"/>
      <c r="AH1120" s="20"/>
    </row>
    <row r="1121" spans="33:34">
      <c r="AG1121" s="58"/>
      <c r="AH1121" s="20"/>
    </row>
    <row r="1122" spans="33:34">
      <c r="AG1122" s="58"/>
      <c r="AH1122" s="20"/>
    </row>
    <row r="1123" spans="33:34">
      <c r="AG1123" s="58"/>
      <c r="AH1123" s="20"/>
    </row>
    <row r="1124" spans="33:34">
      <c r="AG1124" s="58"/>
      <c r="AH1124" s="20"/>
    </row>
    <row r="1125" spans="33:34">
      <c r="AG1125" s="58"/>
      <c r="AH1125" s="20"/>
    </row>
    <row r="1126" spans="33:34">
      <c r="AG1126" s="58"/>
      <c r="AH1126" s="20"/>
    </row>
    <row r="1127" spans="33:34">
      <c r="AG1127" s="58"/>
      <c r="AH1127" s="20"/>
    </row>
    <row r="1128" spans="33:34">
      <c r="AG1128" s="58"/>
      <c r="AH1128" s="20"/>
    </row>
    <row r="1129" spans="33:34">
      <c r="AG1129" s="58"/>
      <c r="AH1129" s="20"/>
    </row>
    <row r="1130" spans="33:34">
      <c r="AG1130" s="58"/>
      <c r="AH1130" s="20"/>
    </row>
    <row r="1131" spans="33:34">
      <c r="AG1131" s="58"/>
      <c r="AH1131" s="20"/>
    </row>
    <row r="1132" spans="33:34">
      <c r="AG1132" s="58"/>
      <c r="AH1132" s="20"/>
    </row>
    <row r="1133" spans="33:34">
      <c r="AG1133" s="58"/>
      <c r="AH1133" s="20"/>
    </row>
    <row r="1134" spans="33:34">
      <c r="AG1134" s="58"/>
      <c r="AH1134" s="20"/>
    </row>
    <row r="1135" spans="33:34">
      <c r="AG1135" s="58"/>
      <c r="AH1135" s="20"/>
    </row>
    <row r="1136" spans="33:34">
      <c r="AG1136" s="58"/>
      <c r="AH1136" s="20"/>
    </row>
    <row r="1137" spans="33:34">
      <c r="AG1137" s="58"/>
      <c r="AH1137" s="20"/>
    </row>
    <row r="1138" spans="33:34">
      <c r="AG1138" s="58"/>
      <c r="AH1138" s="20"/>
    </row>
    <row r="1139" spans="33:34">
      <c r="AG1139" s="58"/>
      <c r="AH1139" s="20"/>
    </row>
    <row r="1140" spans="33:34">
      <c r="AG1140" s="58"/>
      <c r="AH1140" s="20"/>
    </row>
    <row r="1141" spans="33:34">
      <c r="AG1141" s="58"/>
      <c r="AH1141" s="20"/>
    </row>
    <row r="1142" spans="33:34">
      <c r="AG1142" s="58"/>
      <c r="AH1142" s="20"/>
    </row>
    <row r="1143" spans="33:34">
      <c r="AG1143" s="58"/>
      <c r="AH1143" s="20"/>
    </row>
    <row r="1144" spans="33:34">
      <c r="AG1144" s="58"/>
      <c r="AH1144" s="20"/>
    </row>
    <row r="1145" spans="33:34">
      <c r="AG1145" s="58"/>
      <c r="AH1145" s="20"/>
    </row>
    <row r="1146" spans="33:34">
      <c r="AG1146" s="58"/>
      <c r="AH1146" s="20"/>
    </row>
    <row r="1147" spans="33:34">
      <c r="AG1147" s="58"/>
      <c r="AH1147" s="20"/>
    </row>
    <row r="1148" spans="33:34">
      <c r="AG1148" s="58"/>
      <c r="AH1148" s="20"/>
    </row>
    <row r="1149" spans="33:34">
      <c r="AG1149" s="58"/>
      <c r="AH1149" s="20"/>
    </row>
    <row r="1150" spans="33:34">
      <c r="AG1150" s="58"/>
      <c r="AH1150" s="20"/>
    </row>
    <row r="1151" spans="33:34">
      <c r="AG1151" s="58"/>
      <c r="AH1151" s="20"/>
    </row>
    <row r="1152" spans="33:34">
      <c r="AG1152" s="58"/>
      <c r="AH1152" s="20"/>
    </row>
    <row r="1153" spans="33:34">
      <c r="AG1153" s="58"/>
      <c r="AH1153" s="20"/>
    </row>
    <row r="1154" spans="33:34">
      <c r="AG1154" s="58"/>
      <c r="AH1154" s="20"/>
    </row>
    <row r="1155" spans="33:34">
      <c r="AG1155" s="58"/>
      <c r="AH1155" s="20"/>
    </row>
    <row r="1156" spans="33:34">
      <c r="AG1156" s="58"/>
      <c r="AH1156" s="20"/>
    </row>
    <row r="1157" spans="33:34">
      <c r="AG1157" s="58"/>
      <c r="AH1157" s="20"/>
    </row>
    <row r="1158" spans="33:34">
      <c r="AG1158" s="58"/>
      <c r="AH1158" s="20"/>
    </row>
    <row r="1159" spans="33:34">
      <c r="AG1159" s="58"/>
      <c r="AH1159" s="20"/>
    </row>
    <row r="1160" spans="33:34">
      <c r="AG1160" s="58"/>
      <c r="AH1160" s="20"/>
    </row>
    <row r="1161" spans="33:34">
      <c r="AG1161" s="58"/>
      <c r="AH1161" s="20"/>
    </row>
    <row r="1162" spans="33:34">
      <c r="AG1162" s="58"/>
      <c r="AH1162" s="20"/>
    </row>
    <row r="1163" spans="33:34">
      <c r="AG1163" s="58"/>
      <c r="AH1163" s="20"/>
    </row>
    <row r="1164" spans="33:34">
      <c r="AG1164" s="58"/>
      <c r="AH1164" s="20"/>
    </row>
    <row r="1165" spans="33:34">
      <c r="AG1165" s="58"/>
      <c r="AH1165" s="20"/>
    </row>
    <row r="1166" spans="33:34">
      <c r="AG1166" s="58"/>
      <c r="AH1166" s="20"/>
    </row>
    <row r="1167" spans="33:34">
      <c r="AG1167" s="58"/>
      <c r="AH1167" s="20"/>
    </row>
    <row r="1168" spans="33:34">
      <c r="AG1168" s="58"/>
      <c r="AH1168" s="20"/>
    </row>
    <row r="1169" spans="33:34">
      <c r="AG1169" s="58"/>
      <c r="AH1169" s="20"/>
    </row>
    <row r="1170" spans="33:34">
      <c r="AG1170" s="58"/>
      <c r="AH1170" s="20"/>
    </row>
    <row r="1171" spans="33:34">
      <c r="AG1171" s="58"/>
      <c r="AH1171" s="20"/>
    </row>
    <row r="1172" spans="33:34">
      <c r="AG1172" s="58"/>
      <c r="AH1172" s="20"/>
    </row>
    <row r="1173" spans="33:34">
      <c r="AG1173" s="58"/>
      <c r="AH1173" s="20"/>
    </row>
    <row r="1174" spans="33:34">
      <c r="AG1174" s="58"/>
      <c r="AH1174" s="20"/>
    </row>
    <row r="1175" spans="33:34">
      <c r="AG1175" s="58"/>
      <c r="AH1175" s="20"/>
    </row>
    <row r="1176" spans="33:34">
      <c r="AG1176" s="58"/>
      <c r="AH1176" s="20"/>
    </row>
    <row r="1177" spans="33:34">
      <c r="AG1177" s="58"/>
      <c r="AH1177" s="20"/>
    </row>
    <row r="1178" spans="33:34">
      <c r="AG1178" s="58"/>
      <c r="AH1178" s="20"/>
    </row>
    <row r="1179" spans="33:34">
      <c r="AG1179" s="58"/>
      <c r="AH1179" s="20"/>
    </row>
    <row r="1180" spans="33:34">
      <c r="AG1180" s="58"/>
      <c r="AH1180" s="20"/>
    </row>
    <row r="1181" spans="33:34">
      <c r="AG1181" s="58"/>
      <c r="AH1181" s="20"/>
    </row>
    <row r="1182" spans="33:34">
      <c r="AG1182" s="58"/>
      <c r="AH1182" s="20"/>
    </row>
    <row r="1183" spans="33:34">
      <c r="AG1183" s="58"/>
      <c r="AH1183" s="20"/>
    </row>
    <row r="1184" spans="33:34">
      <c r="AG1184" s="58"/>
      <c r="AH1184" s="20"/>
    </row>
    <row r="1185" spans="33:34">
      <c r="AG1185" s="58"/>
      <c r="AH1185" s="20"/>
    </row>
    <row r="1186" spans="33:34">
      <c r="AG1186" s="58"/>
      <c r="AH1186" s="20"/>
    </row>
    <row r="1187" spans="33:34">
      <c r="AG1187" s="58"/>
      <c r="AH1187" s="20"/>
    </row>
    <row r="1188" spans="33:34">
      <c r="AG1188" s="58"/>
      <c r="AH1188" s="20"/>
    </row>
    <row r="1189" spans="33:34">
      <c r="AG1189" s="58"/>
      <c r="AH1189" s="20"/>
    </row>
    <row r="1190" spans="33:34">
      <c r="AG1190" s="58"/>
      <c r="AH1190" s="20"/>
    </row>
    <row r="1191" spans="33:34">
      <c r="AG1191" s="58"/>
      <c r="AH1191" s="20"/>
    </row>
    <row r="1192" spans="33:34">
      <c r="AG1192" s="58"/>
      <c r="AH1192" s="20"/>
    </row>
    <row r="1193" spans="33:34">
      <c r="AG1193" s="58"/>
      <c r="AH1193" s="20"/>
    </row>
    <row r="1194" spans="33:34">
      <c r="AG1194" s="58"/>
      <c r="AH1194" s="20"/>
    </row>
    <row r="1195" spans="33:34">
      <c r="AG1195" s="58"/>
      <c r="AH1195" s="20"/>
    </row>
    <row r="1196" spans="33:34">
      <c r="AG1196" s="58"/>
      <c r="AH1196" s="20"/>
    </row>
    <row r="1197" spans="33:34">
      <c r="AG1197" s="58"/>
      <c r="AH1197" s="20"/>
    </row>
    <row r="1198" spans="33:34">
      <c r="AG1198" s="58"/>
      <c r="AH1198" s="20"/>
    </row>
    <row r="1199" spans="33:34">
      <c r="AG1199" s="58"/>
      <c r="AH1199" s="20"/>
    </row>
    <row r="1200" spans="33:34">
      <c r="AG1200" s="58"/>
      <c r="AH1200" s="20"/>
    </row>
    <row r="1201" spans="33:34">
      <c r="AG1201" s="58"/>
      <c r="AH1201" s="20"/>
    </row>
    <row r="1202" spans="33:34">
      <c r="AG1202" s="58"/>
      <c r="AH1202" s="20"/>
    </row>
    <row r="1203" spans="33:34">
      <c r="AG1203" s="58"/>
      <c r="AH1203" s="20"/>
    </row>
    <row r="1204" spans="33:34">
      <c r="AG1204" s="58"/>
      <c r="AH1204" s="20"/>
    </row>
    <row r="1205" spans="33:34">
      <c r="AG1205" s="58"/>
      <c r="AH1205" s="20"/>
    </row>
    <row r="1206" spans="33:34">
      <c r="AG1206" s="58"/>
      <c r="AH1206" s="20"/>
    </row>
    <row r="1207" spans="33:34">
      <c r="AG1207" s="58"/>
      <c r="AH1207" s="20"/>
    </row>
    <row r="1208" spans="33:34">
      <c r="AG1208" s="58"/>
      <c r="AH1208" s="20"/>
    </row>
    <row r="1209" spans="33:34">
      <c r="AG1209" s="58"/>
      <c r="AH1209" s="20"/>
    </row>
    <row r="1210" spans="33:34">
      <c r="AG1210" s="58"/>
      <c r="AH1210" s="20"/>
    </row>
    <row r="1211" spans="33:34">
      <c r="AG1211" s="58"/>
      <c r="AH1211" s="20"/>
    </row>
    <row r="1212" spans="33:34">
      <c r="AG1212" s="58"/>
      <c r="AH1212" s="20"/>
    </row>
    <row r="1213" spans="33:34">
      <c r="AG1213" s="58"/>
      <c r="AH1213" s="20"/>
    </row>
    <row r="1214" spans="33:34">
      <c r="AG1214" s="58"/>
      <c r="AH1214" s="20"/>
    </row>
    <row r="1215" spans="33:34">
      <c r="AG1215" s="58"/>
      <c r="AH1215" s="20"/>
    </row>
    <row r="1216" spans="33:34">
      <c r="AG1216" s="58"/>
      <c r="AH1216" s="20"/>
    </row>
    <row r="1217" spans="33:34">
      <c r="AG1217" s="58"/>
      <c r="AH1217" s="20"/>
    </row>
    <row r="1218" spans="33:34">
      <c r="AG1218" s="58"/>
      <c r="AH1218" s="20"/>
    </row>
    <row r="1219" spans="33:34">
      <c r="AG1219" s="58"/>
      <c r="AH1219" s="20"/>
    </row>
    <row r="1220" spans="33:34">
      <c r="AG1220" s="58"/>
      <c r="AH1220" s="20"/>
    </row>
    <row r="1221" spans="33:34">
      <c r="AG1221" s="58"/>
      <c r="AH1221" s="20"/>
    </row>
    <row r="1222" spans="33:34">
      <c r="AG1222" s="58"/>
      <c r="AH1222" s="20"/>
    </row>
    <row r="1223" spans="33:34">
      <c r="AG1223" s="58"/>
      <c r="AH1223" s="20"/>
    </row>
    <row r="1224" spans="33:34">
      <c r="AG1224" s="58"/>
      <c r="AH1224" s="20"/>
    </row>
    <row r="1225" spans="33:34">
      <c r="AG1225" s="58"/>
      <c r="AH1225" s="20"/>
    </row>
    <row r="1226" spans="33:34">
      <c r="AG1226" s="58"/>
      <c r="AH1226" s="20"/>
    </row>
    <row r="1227" spans="33:34">
      <c r="AG1227" s="58"/>
      <c r="AH1227" s="20"/>
    </row>
    <row r="1228" spans="33:34">
      <c r="AG1228" s="58"/>
      <c r="AH1228" s="20"/>
    </row>
    <row r="1229" spans="33:34">
      <c r="AG1229" s="58"/>
      <c r="AH1229" s="20"/>
    </row>
    <row r="1230" spans="33:34">
      <c r="AG1230" s="58"/>
      <c r="AH1230" s="20"/>
    </row>
    <row r="1231" spans="33:34">
      <c r="AG1231" s="58"/>
      <c r="AH1231" s="20"/>
    </row>
    <row r="1232" spans="33:34">
      <c r="AG1232" s="58"/>
      <c r="AH1232" s="20"/>
    </row>
    <row r="1233" spans="33:34">
      <c r="AG1233" s="58"/>
      <c r="AH1233" s="20"/>
    </row>
    <row r="1234" spans="33:34">
      <c r="AG1234" s="58"/>
      <c r="AH1234" s="20"/>
    </row>
    <row r="1235" spans="33:34">
      <c r="AG1235" s="58"/>
      <c r="AH1235" s="20"/>
    </row>
    <row r="1236" spans="33:34">
      <c r="AG1236" s="58"/>
      <c r="AH1236" s="20"/>
    </row>
    <row r="1237" spans="33:34">
      <c r="AG1237" s="58"/>
      <c r="AH1237" s="20"/>
    </row>
    <row r="1238" spans="33:34">
      <c r="AG1238" s="58"/>
      <c r="AH1238" s="20"/>
    </row>
    <row r="1239" spans="33:34">
      <c r="AG1239" s="58"/>
      <c r="AH1239" s="20"/>
    </row>
    <row r="1240" spans="33:34">
      <c r="AG1240" s="58"/>
      <c r="AH1240" s="20"/>
    </row>
    <row r="1241" spans="33:34">
      <c r="AG1241" s="58"/>
      <c r="AH1241" s="20"/>
    </row>
    <row r="1242" spans="33:34">
      <c r="AG1242" s="58"/>
      <c r="AH1242" s="20"/>
    </row>
    <row r="1243" spans="33:34">
      <c r="AG1243" s="58"/>
      <c r="AH1243" s="20"/>
    </row>
    <row r="1244" spans="33:34">
      <c r="AG1244" s="58"/>
      <c r="AH1244" s="20"/>
    </row>
    <row r="1245" spans="33:34">
      <c r="AG1245" s="58"/>
      <c r="AH1245" s="20"/>
    </row>
    <row r="1246" spans="33:34">
      <c r="AG1246" s="58"/>
      <c r="AH1246" s="20"/>
    </row>
    <row r="1247" spans="33:34">
      <c r="AG1247" s="58"/>
      <c r="AH1247" s="20"/>
    </row>
    <row r="1248" spans="33:34">
      <c r="AG1248" s="58"/>
      <c r="AH1248" s="20"/>
    </row>
    <row r="1249" spans="33:34">
      <c r="AG1249" s="58"/>
      <c r="AH1249" s="20"/>
    </row>
    <row r="1250" spans="33:34">
      <c r="AG1250" s="58"/>
      <c r="AH1250" s="20"/>
    </row>
    <row r="1251" spans="33:34">
      <c r="AG1251" s="58"/>
      <c r="AH1251" s="20"/>
    </row>
    <row r="1252" spans="33:34">
      <c r="AG1252" s="58"/>
      <c r="AH1252" s="20"/>
    </row>
    <row r="1253" spans="33:34">
      <c r="AG1253" s="58"/>
      <c r="AH1253" s="20"/>
    </row>
    <row r="1254" spans="33:34">
      <c r="AG1254" s="58"/>
      <c r="AH1254" s="20"/>
    </row>
    <row r="1255" spans="33:34">
      <c r="AG1255" s="58"/>
      <c r="AH1255" s="20"/>
    </row>
    <row r="1256" spans="33:34">
      <c r="AG1256" s="58"/>
      <c r="AH1256" s="20"/>
    </row>
    <row r="1257" spans="33:34">
      <c r="AG1257" s="58"/>
      <c r="AH1257" s="20"/>
    </row>
    <row r="1258" spans="33:34">
      <c r="AG1258" s="58"/>
      <c r="AH1258" s="20"/>
    </row>
    <row r="1259" spans="33:34">
      <c r="AG1259" s="58"/>
      <c r="AH1259" s="20"/>
    </row>
    <row r="1260" spans="33:34">
      <c r="AG1260" s="58"/>
      <c r="AH1260" s="20"/>
    </row>
    <row r="1261" spans="33:34">
      <c r="AG1261" s="58"/>
      <c r="AH1261" s="20"/>
    </row>
    <row r="1262" spans="33:34">
      <c r="AG1262" s="58"/>
      <c r="AH1262" s="20"/>
    </row>
    <row r="1263" spans="33:34">
      <c r="AG1263" s="58"/>
      <c r="AH1263" s="20"/>
    </row>
    <row r="1264" spans="33:34">
      <c r="AG1264" s="58"/>
      <c r="AH1264" s="20"/>
    </row>
    <row r="1265" spans="33:34">
      <c r="AG1265" s="58"/>
      <c r="AH1265" s="20"/>
    </row>
    <row r="1266" spans="33:34">
      <c r="AG1266" s="58"/>
      <c r="AH1266" s="20"/>
    </row>
    <row r="1267" spans="33:34">
      <c r="AG1267" s="58"/>
      <c r="AH1267" s="20"/>
    </row>
    <row r="1268" spans="33:34">
      <c r="AG1268" s="58"/>
      <c r="AH1268" s="20"/>
    </row>
    <row r="1269" spans="33:34">
      <c r="AG1269" s="58"/>
      <c r="AH1269" s="20"/>
    </row>
    <row r="1270" spans="33:34">
      <c r="AG1270" s="58"/>
      <c r="AH1270" s="20"/>
    </row>
    <row r="1271" spans="33:34">
      <c r="AG1271" s="58"/>
      <c r="AH1271" s="20"/>
    </row>
    <row r="1272" spans="33:34">
      <c r="AG1272" s="58"/>
      <c r="AH1272" s="20"/>
    </row>
    <row r="1273" spans="33:34">
      <c r="AG1273" s="58"/>
      <c r="AH1273" s="20"/>
    </row>
    <row r="1274" spans="33:34">
      <c r="AG1274" s="58"/>
      <c r="AH1274" s="20"/>
    </row>
    <row r="1275" spans="33:34">
      <c r="AG1275" s="58"/>
      <c r="AH1275" s="20"/>
    </row>
    <row r="1276" spans="33:34">
      <c r="AG1276" s="58"/>
      <c r="AH1276" s="20"/>
    </row>
    <row r="1277" spans="33:34">
      <c r="AG1277" s="58"/>
      <c r="AH1277" s="20"/>
    </row>
    <row r="1278" spans="33:34">
      <c r="AG1278" s="58"/>
      <c r="AH1278" s="20"/>
    </row>
    <row r="1279" spans="33:34">
      <c r="AG1279" s="58"/>
      <c r="AH1279" s="20"/>
    </row>
    <row r="1280" spans="33:34">
      <c r="AG1280" s="58"/>
      <c r="AH1280" s="20"/>
    </row>
    <row r="1281" spans="33:34">
      <c r="AG1281" s="58"/>
      <c r="AH1281" s="20"/>
    </row>
    <row r="1282" spans="33:34">
      <c r="AG1282" s="58"/>
      <c r="AH1282" s="20"/>
    </row>
    <row r="1283" spans="33:34">
      <c r="AG1283" s="58"/>
      <c r="AH1283" s="20"/>
    </row>
    <row r="1284" spans="33:34">
      <c r="AG1284" s="58"/>
      <c r="AH1284" s="20"/>
    </row>
    <row r="1285" spans="33:34">
      <c r="AG1285" s="58"/>
      <c r="AH1285" s="20"/>
    </row>
    <row r="1286" spans="33:34">
      <c r="AG1286" s="58"/>
      <c r="AH1286" s="20"/>
    </row>
    <row r="1287" spans="33:34">
      <c r="AG1287" s="58"/>
      <c r="AH1287" s="20"/>
    </row>
    <row r="1288" spans="33:34">
      <c r="AG1288" s="58"/>
      <c r="AH1288" s="20"/>
    </row>
    <row r="1289" spans="33:34">
      <c r="AG1289" s="58"/>
      <c r="AH1289" s="20"/>
    </row>
    <row r="1290" spans="33:34">
      <c r="AG1290" s="58"/>
      <c r="AH1290" s="20"/>
    </row>
    <row r="1291" spans="33:34">
      <c r="AG1291" s="58"/>
      <c r="AH1291" s="20"/>
    </row>
    <row r="1292" spans="33:34">
      <c r="AG1292" s="58"/>
      <c r="AH1292" s="20"/>
    </row>
    <row r="1293" spans="33:34">
      <c r="AG1293" s="58"/>
      <c r="AH1293" s="20"/>
    </row>
    <row r="1294" spans="33:34">
      <c r="AG1294" s="58"/>
      <c r="AH1294" s="20"/>
    </row>
    <row r="1295" spans="33:34">
      <c r="AG1295" s="58"/>
      <c r="AH1295" s="20"/>
    </row>
    <row r="1296" spans="33:34">
      <c r="AG1296" s="58"/>
      <c r="AH1296" s="20"/>
    </row>
    <row r="1297" spans="33:34">
      <c r="AG1297" s="58"/>
      <c r="AH1297" s="20"/>
    </row>
    <row r="1298" spans="33:34">
      <c r="AG1298" s="58"/>
      <c r="AH1298" s="20"/>
    </row>
    <row r="1299" spans="33:34">
      <c r="AG1299" s="58"/>
      <c r="AH1299" s="20"/>
    </row>
    <row r="1300" spans="33:34">
      <c r="AG1300" s="58"/>
      <c r="AH1300" s="20"/>
    </row>
    <row r="1301" spans="33:34">
      <c r="AG1301" s="58"/>
      <c r="AH1301" s="20"/>
    </row>
    <row r="1302" spans="33:34">
      <c r="AG1302" s="58"/>
      <c r="AH1302" s="20"/>
    </row>
    <row r="1303" spans="33:34">
      <c r="AG1303" s="58"/>
      <c r="AH1303" s="20"/>
    </row>
    <row r="1304" spans="33:34">
      <c r="AG1304" s="58"/>
      <c r="AH1304" s="20"/>
    </row>
    <row r="1305" spans="33:34">
      <c r="AG1305" s="58"/>
      <c r="AH1305" s="20"/>
    </row>
    <row r="1306" spans="33:34">
      <c r="AG1306" s="58"/>
      <c r="AH1306" s="20"/>
    </row>
    <row r="1307" spans="33:34">
      <c r="AG1307" s="58"/>
      <c r="AH1307" s="20"/>
    </row>
    <row r="1308" spans="33:34">
      <c r="AG1308" s="58"/>
      <c r="AH1308" s="20"/>
    </row>
    <row r="1309" spans="33:34">
      <c r="AG1309" s="58"/>
      <c r="AH1309" s="20"/>
    </row>
    <row r="1310" spans="33:34">
      <c r="AG1310" s="58"/>
      <c r="AH1310" s="20"/>
    </row>
    <row r="1311" spans="33:34">
      <c r="AG1311" s="58"/>
      <c r="AH1311" s="20"/>
    </row>
    <row r="1312" spans="33:34">
      <c r="AG1312" s="58"/>
      <c r="AH1312" s="20"/>
    </row>
    <row r="1313" spans="33:34">
      <c r="AG1313" s="58"/>
      <c r="AH1313" s="20"/>
    </row>
    <row r="1314" spans="33:34">
      <c r="AG1314" s="58"/>
      <c r="AH1314" s="20"/>
    </row>
    <row r="1315" spans="33:34">
      <c r="AG1315" s="58"/>
      <c r="AH1315" s="20"/>
    </row>
    <row r="1316" spans="33:34">
      <c r="AG1316" s="58"/>
      <c r="AH1316" s="20"/>
    </row>
    <row r="1317" spans="33:34">
      <c r="AG1317" s="58"/>
      <c r="AH1317" s="20"/>
    </row>
    <row r="1318" spans="33:34">
      <c r="AG1318" s="58"/>
      <c r="AH1318" s="20"/>
    </row>
    <row r="1319" spans="33:34">
      <c r="AG1319" s="58"/>
      <c r="AH1319" s="20"/>
    </row>
    <row r="1320" spans="33:34">
      <c r="AG1320" s="58"/>
      <c r="AH1320" s="20"/>
    </row>
    <row r="1321" spans="33:34">
      <c r="AG1321" s="58"/>
      <c r="AH1321" s="20"/>
    </row>
    <row r="1322" spans="33:34">
      <c r="AG1322" s="58"/>
      <c r="AH1322" s="20"/>
    </row>
    <row r="1323" spans="33:34">
      <c r="AG1323" s="58"/>
      <c r="AH1323" s="20"/>
    </row>
    <row r="1324" spans="33:34">
      <c r="AG1324" s="58"/>
      <c r="AH1324" s="20"/>
    </row>
    <row r="1325" spans="33:34">
      <c r="AG1325" s="58"/>
      <c r="AH1325" s="20"/>
    </row>
    <row r="1326" spans="33:34">
      <c r="AG1326" s="58"/>
      <c r="AH1326" s="20"/>
    </row>
    <row r="1327" spans="33:34">
      <c r="AG1327" s="58"/>
      <c r="AH1327" s="20"/>
    </row>
    <row r="1328" spans="33:34">
      <c r="AG1328" s="58"/>
      <c r="AH1328" s="20"/>
    </row>
    <row r="1329" spans="33:34">
      <c r="AG1329" s="58"/>
      <c r="AH1329" s="20"/>
    </row>
    <row r="1330" spans="33:34">
      <c r="AG1330" s="58"/>
      <c r="AH1330" s="20"/>
    </row>
    <row r="1331" spans="33:34">
      <c r="AG1331" s="58"/>
      <c r="AH1331" s="20"/>
    </row>
    <row r="1332" spans="33:34">
      <c r="AG1332" s="58"/>
      <c r="AH1332" s="20"/>
    </row>
    <row r="1333" spans="33:34">
      <c r="AG1333" s="58"/>
      <c r="AH1333" s="20"/>
    </row>
    <row r="1334" spans="33:34">
      <c r="AG1334" s="58"/>
      <c r="AH1334" s="20"/>
    </row>
    <row r="1335" spans="33:34">
      <c r="AG1335" s="58"/>
      <c r="AH1335" s="20"/>
    </row>
    <row r="1336" spans="33:34">
      <c r="AG1336" s="58"/>
      <c r="AH1336" s="20"/>
    </row>
    <row r="1337" spans="33:34">
      <c r="AG1337" s="58"/>
      <c r="AH1337" s="20"/>
    </row>
    <row r="1338" spans="33:34">
      <c r="AG1338" s="58"/>
      <c r="AH1338" s="20"/>
    </row>
    <row r="1339" spans="33:34">
      <c r="AG1339" s="58"/>
      <c r="AH1339" s="20"/>
    </row>
    <row r="1340" spans="33:34">
      <c r="AG1340" s="58"/>
      <c r="AH1340" s="20"/>
    </row>
    <row r="1341" spans="33:34">
      <c r="AG1341" s="58"/>
      <c r="AH1341" s="20"/>
    </row>
    <row r="1342" spans="33:34">
      <c r="AG1342" s="58"/>
      <c r="AH1342" s="20"/>
    </row>
    <row r="1343" spans="33:34">
      <c r="AG1343" s="58"/>
      <c r="AH1343" s="20"/>
    </row>
    <row r="1344" spans="33:34">
      <c r="AG1344" s="58"/>
      <c r="AH1344" s="20"/>
    </row>
    <row r="1345" spans="33:34">
      <c r="AG1345" s="58"/>
      <c r="AH1345" s="20"/>
    </row>
    <row r="1346" spans="33:34">
      <c r="AG1346" s="58"/>
      <c r="AH1346" s="20"/>
    </row>
    <row r="1347" spans="33:34">
      <c r="AG1347" s="58"/>
      <c r="AH1347" s="20"/>
    </row>
    <row r="1348" spans="33:34">
      <c r="AG1348" s="58"/>
      <c r="AH1348" s="20"/>
    </row>
    <row r="1349" spans="33:34">
      <c r="AG1349" s="58"/>
      <c r="AH1349" s="20"/>
    </row>
    <row r="1350" spans="33:34">
      <c r="AG1350" s="58"/>
      <c r="AH1350" s="20"/>
    </row>
    <row r="1351" spans="33:34">
      <c r="AG1351" s="58"/>
      <c r="AH1351" s="20"/>
    </row>
    <row r="1352" spans="33:34">
      <c r="AG1352" s="58"/>
      <c r="AH1352" s="20"/>
    </row>
    <row r="1353" spans="33:34">
      <c r="AG1353" s="58"/>
      <c r="AH1353" s="20"/>
    </row>
    <row r="1354" spans="33:34">
      <c r="AG1354" s="58"/>
      <c r="AH1354" s="20"/>
    </row>
    <row r="1355" spans="33:34">
      <c r="AG1355" s="58"/>
      <c r="AH1355" s="20"/>
    </row>
    <row r="1356" spans="33:34">
      <c r="AG1356" s="58"/>
      <c r="AH1356" s="20"/>
    </row>
    <row r="1357" spans="33:34">
      <c r="AG1357" s="58"/>
      <c r="AH1357" s="20"/>
    </row>
    <row r="1358" spans="33:34">
      <c r="AG1358" s="58"/>
      <c r="AH1358" s="20"/>
    </row>
    <row r="1359" spans="33:34">
      <c r="AG1359" s="58"/>
      <c r="AH1359" s="20"/>
    </row>
    <row r="1360" spans="33:34">
      <c r="AG1360" s="58"/>
      <c r="AH1360" s="20"/>
    </row>
    <row r="1361" spans="33:34">
      <c r="AG1361" s="58"/>
      <c r="AH1361" s="20"/>
    </row>
    <row r="1362" spans="33:34">
      <c r="AG1362" s="58"/>
      <c r="AH1362" s="20"/>
    </row>
    <row r="1363" spans="33:34">
      <c r="AG1363" s="58"/>
      <c r="AH1363" s="20"/>
    </row>
    <row r="1364" spans="33:34">
      <c r="AG1364" s="58"/>
      <c r="AH1364" s="20"/>
    </row>
    <row r="1365" spans="33:34">
      <c r="AG1365" s="58"/>
      <c r="AH1365" s="20"/>
    </row>
    <row r="1366" spans="33:34">
      <c r="AG1366" s="58"/>
      <c r="AH1366" s="20"/>
    </row>
    <row r="1367" spans="33:34">
      <c r="AG1367" s="58"/>
      <c r="AH1367" s="20"/>
    </row>
    <row r="1368" spans="33:34">
      <c r="AG1368" s="58"/>
      <c r="AH1368" s="20"/>
    </row>
    <row r="1369" spans="33:34">
      <c r="AG1369" s="58"/>
      <c r="AH1369" s="20"/>
    </row>
    <row r="1370" spans="33:34">
      <c r="AG1370" s="58"/>
      <c r="AH1370" s="20"/>
    </row>
    <row r="1371" spans="33:34">
      <c r="AG1371" s="58"/>
      <c r="AH1371" s="20"/>
    </row>
    <row r="1372" spans="33:34">
      <c r="AG1372" s="58"/>
      <c r="AH1372" s="20"/>
    </row>
    <row r="1373" spans="33:34">
      <c r="AG1373" s="58"/>
      <c r="AH1373" s="20"/>
    </row>
    <row r="1374" spans="33:34">
      <c r="AG1374" s="58"/>
      <c r="AH1374" s="20"/>
    </row>
    <row r="1375" spans="33:34">
      <c r="AG1375" s="58"/>
      <c r="AH1375" s="20"/>
    </row>
    <row r="1376" spans="33:34">
      <c r="AG1376" s="58"/>
      <c r="AH1376" s="20"/>
    </row>
    <row r="1377" spans="33:34">
      <c r="AG1377" s="58"/>
      <c r="AH1377" s="20"/>
    </row>
    <row r="1378" spans="33:34">
      <c r="AG1378" s="58"/>
      <c r="AH1378" s="20"/>
    </row>
    <row r="1379" spans="33:34">
      <c r="AG1379" s="58"/>
      <c r="AH1379" s="20"/>
    </row>
    <row r="1380" spans="33:34">
      <c r="AG1380" s="58"/>
      <c r="AH1380" s="20"/>
    </row>
    <row r="1381" spans="33:34">
      <c r="AG1381" s="58"/>
      <c r="AH1381" s="20"/>
    </row>
    <row r="1382" spans="33:34">
      <c r="AG1382" s="58"/>
      <c r="AH1382" s="20"/>
    </row>
    <row r="1383" spans="33:34">
      <c r="AG1383" s="58"/>
      <c r="AH1383" s="20"/>
    </row>
    <row r="1384" spans="33:34">
      <c r="AG1384" s="58"/>
      <c r="AH1384" s="20"/>
    </row>
    <row r="1385" spans="33:34">
      <c r="AG1385" s="58"/>
      <c r="AH1385" s="20"/>
    </row>
    <row r="1386" spans="33:34">
      <c r="AG1386" s="58"/>
      <c r="AH1386" s="20"/>
    </row>
    <row r="1387" spans="33:34">
      <c r="AG1387" s="58"/>
      <c r="AH1387" s="20"/>
    </row>
    <row r="1388" spans="33:34">
      <c r="AG1388" s="58"/>
      <c r="AH1388" s="20"/>
    </row>
    <row r="1389" spans="33:34">
      <c r="AG1389" s="58"/>
      <c r="AH1389" s="20"/>
    </row>
    <row r="1390" spans="33:34">
      <c r="AG1390" s="58"/>
      <c r="AH1390" s="20"/>
    </row>
    <row r="1391" spans="33:34">
      <c r="AG1391" s="58"/>
      <c r="AH1391" s="20"/>
    </row>
    <row r="1392" spans="33:34">
      <c r="AG1392" s="58"/>
      <c r="AH1392" s="20"/>
    </row>
    <row r="1393" spans="33:34">
      <c r="AG1393" s="58"/>
      <c r="AH1393" s="20"/>
    </row>
    <row r="1394" spans="33:34">
      <c r="AG1394" s="58"/>
      <c r="AH1394" s="20"/>
    </row>
    <row r="1395" spans="33:34">
      <c r="AG1395" s="58"/>
      <c r="AH1395" s="20"/>
    </row>
    <row r="1396" spans="33:34">
      <c r="AG1396" s="58"/>
      <c r="AH1396" s="20"/>
    </row>
    <row r="1397" spans="33:34">
      <c r="AG1397" s="58"/>
      <c r="AH1397" s="20"/>
    </row>
    <row r="1398" spans="33:34">
      <c r="AG1398" s="58"/>
      <c r="AH1398" s="20"/>
    </row>
    <row r="1399" spans="33:34">
      <c r="AG1399" s="58"/>
      <c r="AH1399" s="20"/>
    </row>
    <row r="1400" spans="33:34">
      <c r="AG1400" s="58"/>
      <c r="AH1400" s="20"/>
    </row>
    <row r="1401" spans="33:34">
      <c r="AG1401" s="58"/>
      <c r="AH1401" s="20"/>
    </row>
    <row r="1402" spans="33:34">
      <c r="AG1402" s="58"/>
      <c r="AH1402" s="20"/>
    </row>
    <row r="1403" spans="33:34">
      <c r="AG1403" s="58"/>
      <c r="AH1403" s="20"/>
    </row>
    <row r="1404" spans="33:34">
      <c r="AG1404" s="58"/>
      <c r="AH1404" s="20"/>
    </row>
    <row r="1405" spans="33:34">
      <c r="AG1405" s="58"/>
      <c r="AH1405" s="20"/>
    </row>
    <row r="1406" spans="33:34">
      <c r="AG1406" s="58"/>
      <c r="AH1406" s="20"/>
    </row>
    <row r="1407" spans="33:34">
      <c r="AG1407" s="58"/>
      <c r="AH1407" s="20"/>
    </row>
    <row r="1408" spans="33:34">
      <c r="AG1408" s="58"/>
      <c r="AH1408" s="20"/>
    </row>
    <row r="1409" spans="33:34">
      <c r="AG1409" s="58"/>
      <c r="AH1409" s="20"/>
    </row>
    <row r="1410" spans="33:34">
      <c r="AG1410" s="58"/>
      <c r="AH1410" s="20"/>
    </row>
    <row r="1411" spans="33:34">
      <c r="AG1411" s="58"/>
      <c r="AH1411" s="20"/>
    </row>
    <row r="1412" spans="33:34">
      <c r="AG1412" s="58"/>
      <c r="AH1412" s="20"/>
    </row>
    <row r="1413" spans="33:34">
      <c r="AG1413" s="58"/>
      <c r="AH1413" s="20"/>
    </row>
    <row r="1414" spans="33:34">
      <c r="AG1414" s="58"/>
      <c r="AH1414" s="20"/>
    </row>
    <row r="1415" spans="33:34">
      <c r="AG1415" s="58"/>
      <c r="AH1415" s="20"/>
    </row>
    <row r="1416" spans="33:34">
      <c r="AG1416" s="58"/>
      <c r="AH1416" s="20"/>
    </row>
    <row r="1417" spans="33:34">
      <c r="AG1417" s="58"/>
      <c r="AH1417" s="20"/>
    </row>
    <row r="1418" spans="33:34">
      <c r="AG1418" s="58"/>
      <c r="AH1418" s="20"/>
    </row>
    <row r="1419" spans="33:34">
      <c r="AG1419" s="58"/>
      <c r="AH1419" s="20"/>
    </row>
    <row r="1420" spans="33:34">
      <c r="AG1420" s="58"/>
      <c r="AH1420" s="20"/>
    </row>
    <row r="1421" spans="33:34">
      <c r="AG1421" s="58"/>
      <c r="AH1421" s="20"/>
    </row>
    <row r="1422" spans="33:34">
      <c r="AG1422" s="58"/>
      <c r="AH1422" s="20"/>
    </row>
    <row r="1423" spans="33:34">
      <c r="AG1423" s="58"/>
      <c r="AH1423" s="20"/>
    </row>
    <row r="1424" spans="33:34">
      <c r="AG1424" s="58"/>
      <c r="AH1424" s="20"/>
    </row>
    <row r="1425" spans="33:34">
      <c r="AG1425" s="58"/>
      <c r="AH1425" s="20"/>
    </row>
    <row r="1426" spans="33:34">
      <c r="AG1426" s="58"/>
      <c r="AH1426" s="20"/>
    </row>
    <row r="1427" spans="33:34">
      <c r="AG1427" s="58"/>
      <c r="AH1427" s="20"/>
    </row>
    <row r="1428" spans="33:34">
      <c r="AG1428" s="58"/>
      <c r="AH1428" s="20"/>
    </row>
    <row r="1429" spans="33:34">
      <c r="AG1429" s="58"/>
      <c r="AH1429" s="20"/>
    </row>
    <row r="1430" spans="33:34">
      <c r="AG1430" s="58"/>
      <c r="AH1430" s="20"/>
    </row>
    <row r="1431" spans="33:34">
      <c r="AG1431" s="58"/>
      <c r="AH1431" s="20"/>
    </row>
    <row r="1432" spans="33:34">
      <c r="AG1432" s="58"/>
      <c r="AH1432" s="20"/>
    </row>
    <row r="1433" spans="33:34">
      <c r="AG1433" s="58"/>
      <c r="AH1433" s="20"/>
    </row>
    <row r="1434" spans="33:34">
      <c r="AG1434" s="58"/>
      <c r="AH1434" s="20"/>
    </row>
    <row r="1435" spans="33:34">
      <c r="AG1435" s="58"/>
      <c r="AH1435" s="20"/>
    </row>
    <row r="1436" spans="33:34">
      <c r="AG1436" s="58"/>
      <c r="AH1436" s="20"/>
    </row>
    <row r="1437" spans="33:34">
      <c r="AG1437" s="58"/>
      <c r="AH1437" s="20"/>
    </row>
    <row r="1438" spans="33:34">
      <c r="AG1438" s="58"/>
      <c r="AH1438" s="20"/>
    </row>
    <row r="1439" spans="33:34">
      <c r="AG1439" s="58"/>
      <c r="AH1439" s="20"/>
    </row>
    <row r="1440" spans="33:34">
      <c r="AG1440" s="58"/>
      <c r="AH1440" s="20"/>
    </row>
    <row r="1441" spans="33:34">
      <c r="AG1441" s="58"/>
      <c r="AH1441" s="20"/>
    </row>
    <row r="1442" spans="33:34">
      <c r="AG1442" s="58"/>
      <c r="AH1442" s="20"/>
    </row>
    <row r="1443" spans="33:34">
      <c r="AG1443" s="58"/>
      <c r="AH1443" s="20"/>
    </row>
    <row r="1444" spans="33:34">
      <c r="AG1444" s="58"/>
      <c r="AH1444" s="20"/>
    </row>
    <row r="1445" spans="33:34">
      <c r="AG1445" s="58"/>
      <c r="AH1445" s="20"/>
    </row>
    <row r="1446" spans="33:34">
      <c r="AG1446" s="58"/>
      <c r="AH1446" s="20"/>
    </row>
    <row r="1447" spans="33:34">
      <c r="AG1447" s="58"/>
      <c r="AH1447" s="20"/>
    </row>
    <row r="1448" spans="33:34">
      <c r="AG1448" s="58"/>
      <c r="AH1448" s="20"/>
    </row>
    <row r="1449" spans="33:34">
      <c r="AG1449" s="58"/>
      <c r="AH1449" s="20"/>
    </row>
    <row r="1450" spans="33:34">
      <c r="AG1450" s="58"/>
      <c r="AH1450" s="20"/>
    </row>
    <row r="1451" spans="33:34">
      <c r="AG1451" s="58"/>
      <c r="AH1451" s="20"/>
    </row>
    <row r="1452" spans="33:34">
      <c r="AG1452" s="58"/>
      <c r="AH1452" s="20"/>
    </row>
    <row r="1453" spans="33:34">
      <c r="AG1453" s="58"/>
      <c r="AH1453" s="20"/>
    </row>
    <row r="1454" spans="33:34">
      <c r="AG1454" s="58"/>
      <c r="AH1454" s="20"/>
    </row>
    <row r="1455" spans="33:34">
      <c r="AG1455" s="58"/>
      <c r="AH1455" s="20"/>
    </row>
    <row r="1456" spans="33:34">
      <c r="AG1456" s="58"/>
      <c r="AH1456" s="20"/>
    </row>
    <row r="1457" spans="33:34">
      <c r="AG1457" s="58"/>
      <c r="AH1457" s="20"/>
    </row>
    <row r="1458" spans="33:34">
      <c r="AG1458" s="58"/>
      <c r="AH1458" s="20"/>
    </row>
    <row r="1459" spans="33:34">
      <c r="AG1459" s="58"/>
      <c r="AH1459" s="20"/>
    </row>
    <row r="1460" spans="33:34">
      <c r="AG1460" s="58"/>
      <c r="AH1460" s="20"/>
    </row>
    <row r="1461" spans="33:34">
      <c r="AG1461" s="58"/>
      <c r="AH1461" s="20"/>
    </row>
    <row r="1462" spans="33:34">
      <c r="AG1462" s="58"/>
      <c r="AH1462" s="20"/>
    </row>
    <row r="1463" spans="33:34">
      <c r="AG1463" s="58"/>
      <c r="AH1463" s="20"/>
    </row>
    <row r="1464" spans="33:34">
      <c r="AG1464" s="58"/>
      <c r="AH1464" s="20"/>
    </row>
    <row r="1465" spans="33:34">
      <c r="AG1465" s="58"/>
      <c r="AH1465" s="20"/>
    </row>
    <row r="1466" spans="33:34">
      <c r="AG1466" s="58"/>
      <c r="AH1466" s="20"/>
    </row>
    <row r="1467" spans="33:34">
      <c r="AG1467" s="58"/>
      <c r="AH1467" s="20"/>
    </row>
    <row r="1468" spans="33:34">
      <c r="AG1468" s="58"/>
      <c r="AH1468" s="20"/>
    </row>
    <row r="1469" spans="33:34">
      <c r="AG1469" s="58"/>
      <c r="AH1469" s="20"/>
    </row>
    <row r="1470" spans="33:34">
      <c r="AG1470" s="58"/>
      <c r="AH1470" s="20"/>
    </row>
    <row r="1471" spans="33:34">
      <c r="AG1471" s="58"/>
      <c r="AH1471" s="20"/>
    </row>
    <row r="1472" spans="33:34">
      <c r="AG1472" s="58"/>
      <c r="AH1472" s="20"/>
    </row>
    <row r="1473" spans="33:34">
      <c r="AG1473" s="58"/>
      <c r="AH1473" s="20"/>
    </row>
    <row r="1474" spans="33:34">
      <c r="AG1474" s="58"/>
      <c r="AH1474" s="20"/>
    </row>
    <row r="1475" spans="33:34">
      <c r="AG1475" s="58"/>
      <c r="AH1475" s="20"/>
    </row>
    <row r="1476" spans="33:34">
      <c r="AG1476" s="58"/>
      <c r="AH1476" s="20"/>
    </row>
    <row r="1477" spans="33:34">
      <c r="AG1477" s="58"/>
      <c r="AH1477" s="20"/>
    </row>
    <row r="1478" spans="33:34">
      <c r="AG1478" s="58"/>
      <c r="AH1478" s="20"/>
    </row>
    <row r="1479" spans="33:34">
      <c r="AG1479" s="58"/>
      <c r="AH1479" s="20"/>
    </row>
    <row r="1480" spans="33:34">
      <c r="AG1480" s="58"/>
      <c r="AH1480" s="20"/>
    </row>
    <row r="1481" spans="33:34">
      <c r="AG1481" s="58"/>
      <c r="AH1481" s="20"/>
    </row>
    <row r="1482" spans="33:34">
      <c r="AG1482" s="58"/>
      <c r="AH1482" s="20"/>
    </row>
    <row r="1483" spans="33:34">
      <c r="AG1483" s="58"/>
      <c r="AH1483" s="20"/>
    </row>
    <row r="1484" spans="33:34">
      <c r="AG1484" s="58"/>
      <c r="AH1484" s="20"/>
    </row>
    <row r="1485" spans="33:34">
      <c r="AG1485" s="58"/>
      <c r="AH1485" s="20"/>
    </row>
    <row r="1486" spans="33:34">
      <c r="AG1486" s="58"/>
      <c r="AH1486" s="20"/>
    </row>
    <row r="1487" spans="33:34">
      <c r="AG1487" s="58"/>
      <c r="AH1487" s="20"/>
    </row>
    <row r="1488" spans="33:34">
      <c r="AG1488" s="58"/>
      <c r="AH1488" s="20"/>
    </row>
    <row r="1489" spans="33:34">
      <c r="AG1489" s="58"/>
      <c r="AH1489" s="20"/>
    </row>
    <row r="1490" spans="33:34">
      <c r="AG1490" s="58"/>
      <c r="AH1490" s="20"/>
    </row>
    <row r="1491" spans="33:34">
      <c r="AG1491" s="58"/>
      <c r="AH1491" s="20"/>
    </row>
    <row r="1492" spans="33:34">
      <c r="AG1492" s="58"/>
      <c r="AH1492" s="20"/>
    </row>
    <row r="1493" spans="33:34">
      <c r="AG1493" s="58"/>
      <c r="AH1493" s="20"/>
    </row>
    <row r="1494" spans="33:34">
      <c r="AG1494" s="58"/>
      <c r="AH1494" s="20"/>
    </row>
    <row r="1495" spans="33:34">
      <c r="AG1495" s="58"/>
      <c r="AH1495" s="20"/>
    </row>
    <row r="1496" spans="33:34">
      <c r="AG1496" s="58"/>
      <c r="AH1496" s="20"/>
    </row>
    <row r="1497" spans="33:34">
      <c r="AG1497" s="58"/>
      <c r="AH1497" s="20"/>
    </row>
    <row r="1498" spans="33:34">
      <c r="AG1498" s="58"/>
      <c r="AH1498" s="20"/>
    </row>
    <row r="1499" spans="33:34">
      <c r="AG1499" s="58"/>
      <c r="AH1499" s="20"/>
    </row>
    <row r="1500" spans="33:34">
      <c r="AG1500" s="58"/>
      <c r="AH1500" s="20"/>
    </row>
    <row r="1501" spans="33:34">
      <c r="AG1501" s="58"/>
      <c r="AH1501" s="20"/>
    </row>
    <row r="1502" spans="33:34">
      <c r="AG1502" s="58"/>
      <c r="AH1502" s="20"/>
    </row>
    <row r="1503" spans="33:34">
      <c r="AG1503" s="58"/>
      <c r="AH1503" s="20"/>
    </row>
    <row r="1504" spans="33:34">
      <c r="AG1504" s="58"/>
      <c r="AH1504" s="20"/>
    </row>
    <row r="1505" spans="33:34">
      <c r="AG1505" s="58"/>
      <c r="AH1505" s="20"/>
    </row>
    <row r="1506" spans="33:34">
      <c r="AG1506" s="58"/>
      <c r="AH1506" s="20"/>
    </row>
    <row r="1507" spans="33:34">
      <c r="AG1507" s="58"/>
      <c r="AH1507" s="20"/>
    </row>
    <row r="1508" spans="33:34">
      <c r="AG1508" s="58"/>
      <c r="AH1508" s="20"/>
    </row>
    <row r="1509" spans="33:34">
      <c r="AG1509" s="58"/>
      <c r="AH1509" s="20"/>
    </row>
    <row r="1510" spans="33:34">
      <c r="AG1510" s="58"/>
      <c r="AH1510" s="20"/>
    </row>
    <row r="1511" spans="33:34">
      <c r="AG1511" s="58"/>
      <c r="AH1511" s="20"/>
    </row>
    <row r="1512" spans="33:34">
      <c r="AG1512" s="58"/>
      <c r="AH1512" s="20"/>
    </row>
    <row r="1513" spans="33:34">
      <c r="AG1513" s="58"/>
      <c r="AH1513" s="20"/>
    </row>
    <row r="1514" spans="33:34">
      <c r="AG1514" s="58"/>
      <c r="AH1514" s="20"/>
    </row>
    <row r="1515" spans="33:34">
      <c r="AG1515" s="58"/>
      <c r="AH1515" s="20"/>
    </row>
    <row r="1516" spans="33:34">
      <c r="AG1516" s="58"/>
      <c r="AH1516" s="20"/>
    </row>
    <row r="1517" spans="33:34">
      <c r="AG1517" s="58"/>
      <c r="AH1517" s="20"/>
    </row>
    <row r="1518" spans="33:34">
      <c r="AG1518" s="58"/>
      <c r="AH1518" s="20"/>
    </row>
    <row r="1519" spans="33:34">
      <c r="AG1519" s="58"/>
      <c r="AH1519" s="20"/>
    </row>
    <row r="1520" spans="33:34">
      <c r="AG1520" s="58"/>
      <c r="AH1520" s="20"/>
    </row>
    <row r="1521" spans="33:34">
      <c r="AG1521" s="58"/>
      <c r="AH1521" s="20"/>
    </row>
    <row r="1522" spans="33:34">
      <c r="AG1522" s="58"/>
      <c r="AH1522" s="20"/>
    </row>
    <row r="1523" spans="33:34">
      <c r="AG1523" s="58"/>
      <c r="AH1523" s="20"/>
    </row>
    <row r="1524" spans="33:34">
      <c r="AG1524" s="58"/>
      <c r="AH1524" s="20"/>
    </row>
    <row r="1525" spans="33:34">
      <c r="AG1525" s="58"/>
      <c r="AH1525" s="20"/>
    </row>
    <row r="1526" spans="33:34">
      <c r="AG1526" s="58"/>
      <c r="AH1526" s="20"/>
    </row>
    <row r="1527" spans="33:34">
      <c r="AG1527" s="58"/>
      <c r="AH1527" s="20"/>
    </row>
    <row r="1528" spans="33:34">
      <c r="AG1528" s="58"/>
      <c r="AH1528" s="20"/>
    </row>
    <row r="1529" spans="33:34">
      <c r="AG1529" s="58"/>
      <c r="AH1529" s="20"/>
    </row>
    <row r="1530" spans="33:34">
      <c r="AG1530" s="58"/>
      <c r="AH1530" s="20"/>
    </row>
    <row r="1531" spans="33:34">
      <c r="AG1531" s="58"/>
      <c r="AH1531" s="20"/>
    </row>
    <row r="1532" spans="33:34">
      <c r="AG1532" s="58"/>
      <c r="AH1532" s="20"/>
    </row>
    <row r="1533" spans="33:34">
      <c r="AG1533" s="58"/>
      <c r="AH1533" s="20"/>
    </row>
    <row r="1534" spans="33:34">
      <c r="AG1534" s="58"/>
      <c r="AH1534" s="20"/>
    </row>
    <row r="1535" spans="33:34">
      <c r="AG1535" s="58"/>
      <c r="AH1535" s="20"/>
    </row>
    <row r="1536" spans="33:34">
      <c r="AG1536" s="58"/>
      <c r="AH1536" s="20"/>
    </row>
    <row r="1537" spans="33:34">
      <c r="AG1537" s="58"/>
      <c r="AH1537" s="20"/>
    </row>
    <row r="1538" spans="33:34">
      <c r="AG1538" s="58"/>
      <c r="AH1538" s="20"/>
    </row>
    <row r="1539" spans="33:34">
      <c r="AG1539" s="58"/>
      <c r="AH1539" s="20"/>
    </row>
    <row r="1540" spans="33:34">
      <c r="AG1540" s="58"/>
      <c r="AH1540" s="20"/>
    </row>
    <row r="1541" spans="33:34">
      <c r="AG1541" s="58"/>
      <c r="AH1541" s="20"/>
    </row>
    <row r="1542" spans="33:34">
      <c r="AG1542" s="58"/>
      <c r="AH1542" s="20"/>
    </row>
    <row r="1543" spans="33:34">
      <c r="AG1543" s="58"/>
      <c r="AH1543" s="20"/>
    </row>
    <row r="1544" spans="33:34">
      <c r="AG1544" s="58"/>
      <c r="AH1544" s="20"/>
    </row>
    <row r="1545" spans="33:34">
      <c r="AG1545" s="58"/>
      <c r="AH1545" s="20"/>
    </row>
    <row r="1546" spans="33:34">
      <c r="AG1546" s="58"/>
      <c r="AH1546" s="20"/>
    </row>
    <row r="1547" spans="33:34">
      <c r="AG1547" s="58"/>
      <c r="AH1547" s="20"/>
    </row>
    <row r="1548" spans="33:34">
      <c r="AG1548" s="58"/>
      <c r="AH1548" s="20"/>
    </row>
    <row r="1549" spans="33:34">
      <c r="AG1549" s="58"/>
      <c r="AH1549" s="20"/>
    </row>
    <row r="1550" spans="33:34">
      <c r="AG1550" s="58"/>
      <c r="AH1550" s="20"/>
    </row>
    <row r="1551" spans="33:34">
      <c r="AG1551" s="58"/>
      <c r="AH1551" s="20"/>
    </row>
    <row r="1552" spans="33:34">
      <c r="AG1552" s="58"/>
      <c r="AH1552" s="20"/>
    </row>
    <row r="1553" spans="33:34">
      <c r="AG1553" s="58"/>
      <c r="AH1553" s="20"/>
    </row>
    <row r="1554" spans="33:34">
      <c r="AG1554" s="58"/>
      <c r="AH1554" s="20"/>
    </row>
    <row r="1555" spans="33:34">
      <c r="AG1555" s="58"/>
      <c r="AH1555" s="20"/>
    </row>
    <row r="1556" spans="33:34">
      <c r="AG1556" s="58"/>
      <c r="AH1556" s="20"/>
    </row>
    <row r="1557" spans="33:34">
      <c r="AG1557" s="58"/>
      <c r="AH1557" s="20"/>
    </row>
    <row r="1558" spans="33:34">
      <c r="AG1558" s="58"/>
      <c r="AH1558" s="20"/>
    </row>
    <row r="1559" spans="33:34">
      <c r="AG1559" s="58"/>
      <c r="AH1559" s="20"/>
    </row>
    <row r="1560" spans="33:34">
      <c r="AG1560" s="58"/>
      <c r="AH1560" s="20"/>
    </row>
    <row r="1561" spans="33:34">
      <c r="AG1561" s="58"/>
      <c r="AH1561" s="20"/>
    </row>
    <row r="1562" spans="33:34">
      <c r="AG1562" s="58"/>
      <c r="AH1562" s="20"/>
    </row>
    <row r="1563" spans="33:34">
      <c r="AG1563" s="58"/>
      <c r="AH1563" s="20"/>
    </row>
    <row r="1564" spans="33:34">
      <c r="AG1564" s="58"/>
      <c r="AH1564" s="20"/>
    </row>
    <row r="1565" spans="33:34">
      <c r="AG1565" s="58"/>
      <c r="AH1565" s="20"/>
    </row>
    <row r="1566" spans="33:34">
      <c r="AG1566" s="58"/>
      <c r="AH1566" s="20"/>
    </row>
    <row r="1567" spans="33:34">
      <c r="AG1567" s="58"/>
      <c r="AH1567" s="20"/>
    </row>
    <row r="1568" spans="33:34">
      <c r="AG1568" s="58"/>
      <c r="AH1568" s="20"/>
    </row>
    <row r="1569" spans="33:34">
      <c r="AG1569" s="58"/>
      <c r="AH1569" s="20"/>
    </row>
    <row r="1570" spans="33:34">
      <c r="AG1570" s="58"/>
      <c r="AH1570" s="20"/>
    </row>
    <row r="1571" spans="33:34">
      <c r="AG1571" s="58"/>
      <c r="AH1571" s="20"/>
    </row>
    <row r="1572" spans="33:34">
      <c r="AG1572" s="58"/>
      <c r="AH1572" s="20"/>
    </row>
    <row r="1573" spans="33:34">
      <c r="AG1573" s="58"/>
      <c r="AH1573" s="20"/>
    </row>
    <row r="1574" spans="33:34">
      <c r="AG1574" s="58"/>
      <c r="AH1574" s="20"/>
    </row>
    <row r="1575" spans="33:34">
      <c r="AG1575" s="58"/>
      <c r="AH1575" s="20"/>
    </row>
    <row r="1576" spans="33:34">
      <c r="AG1576" s="58"/>
      <c r="AH1576" s="20"/>
    </row>
    <row r="1577" spans="33:34">
      <c r="AG1577" s="58"/>
      <c r="AH1577" s="20"/>
    </row>
    <row r="1578" spans="33:34">
      <c r="AG1578" s="58"/>
      <c r="AH1578" s="20"/>
    </row>
    <row r="1579" spans="33:34">
      <c r="AG1579" s="58"/>
      <c r="AH1579" s="20"/>
    </row>
    <row r="1580" spans="33:34">
      <c r="AG1580" s="58"/>
      <c r="AH1580" s="20"/>
    </row>
    <row r="1581" spans="33:34">
      <c r="AG1581" s="58"/>
      <c r="AH1581" s="20"/>
    </row>
    <row r="1582" spans="33:34">
      <c r="AG1582" s="58"/>
      <c r="AH1582" s="20"/>
    </row>
    <row r="1583" spans="33:34">
      <c r="AG1583" s="58"/>
      <c r="AH1583" s="20"/>
    </row>
    <row r="1584" spans="33:34">
      <c r="AG1584" s="58"/>
      <c r="AH1584" s="20"/>
    </row>
    <row r="1585" spans="33:34">
      <c r="AG1585" s="58"/>
      <c r="AH1585" s="20"/>
    </row>
    <row r="1586" spans="33:34">
      <c r="AG1586" s="58"/>
      <c r="AH1586" s="20"/>
    </row>
    <row r="1587" spans="33:34">
      <c r="AG1587" s="58"/>
      <c r="AH1587" s="20"/>
    </row>
    <row r="1588" spans="33:34">
      <c r="AG1588" s="58"/>
      <c r="AH1588" s="20"/>
    </row>
    <row r="1589" spans="33:34">
      <c r="AG1589" s="58"/>
      <c r="AH1589" s="20"/>
    </row>
    <row r="1590" spans="33:34">
      <c r="AG1590" s="58"/>
      <c r="AH1590" s="20"/>
    </row>
    <row r="1591" spans="33:34">
      <c r="AG1591" s="58"/>
      <c r="AH1591" s="20"/>
    </row>
    <row r="1592" spans="33:34">
      <c r="AG1592" s="58"/>
      <c r="AH1592" s="20"/>
    </row>
    <row r="1593" spans="33:34">
      <c r="AG1593" s="58"/>
      <c r="AH1593" s="20"/>
    </row>
    <row r="1594" spans="33:34">
      <c r="AG1594" s="58"/>
      <c r="AH1594" s="20"/>
    </row>
    <row r="1595" spans="33:34">
      <c r="AG1595" s="58"/>
      <c r="AH1595" s="20"/>
    </row>
    <row r="1596" spans="33:34">
      <c r="AG1596" s="58"/>
      <c r="AH1596" s="20"/>
    </row>
    <row r="1597" spans="33:34">
      <c r="AG1597" s="58"/>
      <c r="AH1597" s="20"/>
    </row>
    <row r="1598" spans="33:34">
      <c r="AG1598" s="58"/>
      <c r="AH1598" s="20"/>
    </row>
    <row r="1599" spans="33:34">
      <c r="AG1599" s="58"/>
      <c r="AH1599" s="20"/>
    </row>
    <row r="1600" spans="33:34">
      <c r="AG1600" s="58"/>
      <c r="AH1600" s="20"/>
    </row>
    <row r="1601" spans="33:34">
      <c r="AG1601" s="58"/>
      <c r="AH1601" s="20"/>
    </row>
    <row r="1602" spans="33:34">
      <c r="AG1602" s="58"/>
      <c r="AH1602" s="20"/>
    </row>
    <row r="1603" spans="33:34">
      <c r="AG1603" s="58"/>
      <c r="AH1603" s="20"/>
    </row>
    <row r="1604" spans="33:34">
      <c r="AG1604" s="58"/>
      <c r="AH1604" s="20"/>
    </row>
    <row r="1605" spans="33:34">
      <c r="AG1605" s="58"/>
      <c r="AH1605" s="20"/>
    </row>
    <row r="1606" spans="33:34">
      <c r="AG1606" s="58"/>
      <c r="AH1606" s="20"/>
    </row>
    <row r="1607" spans="33:34">
      <c r="AG1607" s="58"/>
      <c r="AH1607" s="20"/>
    </row>
    <row r="1608" spans="33:34">
      <c r="AG1608" s="58"/>
      <c r="AH1608" s="20"/>
    </row>
    <row r="1609" spans="33:34">
      <c r="AG1609" s="58"/>
      <c r="AH1609" s="20"/>
    </row>
    <row r="1610" spans="33:34">
      <c r="AG1610" s="58"/>
      <c r="AH1610" s="20"/>
    </row>
    <row r="1611" spans="33:34">
      <c r="AG1611" s="58"/>
      <c r="AH1611" s="20"/>
    </row>
    <row r="1612" spans="33:34">
      <c r="AG1612" s="58"/>
      <c r="AH1612" s="20"/>
    </row>
    <row r="1613" spans="33:34">
      <c r="AG1613" s="58"/>
      <c r="AH1613" s="20"/>
    </row>
    <row r="1614" spans="33:34">
      <c r="AG1614" s="58"/>
      <c r="AH1614" s="20"/>
    </row>
    <row r="1615" spans="33:34">
      <c r="AG1615" s="58"/>
      <c r="AH1615" s="20"/>
    </row>
    <row r="1616" spans="33:34">
      <c r="AG1616" s="58"/>
      <c r="AH1616" s="20"/>
    </row>
    <row r="1617" spans="33:34">
      <c r="AG1617" s="58"/>
      <c r="AH1617" s="20"/>
    </row>
    <row r="1618" spans="33:34">
      <c r="AG1618" s="58"/>
      <c r="AH1618" s="20"/>
    </row>
    <row r="1619" spans="33:34">
      <c r="AG1619" s="58"/>
      <c r="AH1619" s="20"/>
    </row>
    <row r="1620" spans="33:34">
      <c r="AG1620" s="58"/>
      <c r="AH1620" s="20"/>
    </row>
    <row r="1621" spans="33:34">
      <c r="AG1621" s="58"/>
      <c r="AH1621" s="20"/>
    </row>
    <row r="1622" spans="33:34">
      <c r="AG1622" s="58"/>
      <c r="AH1622" s="20"/>
    </row>
    <row r="1623" spans="33:34">
      <c r="AG1623" s="58"/>
      <c r="AH1623" s="20"/>
    </row>
    <row r="1624" spans="33:34">
      <c r="AG1624" s="58"/>
      <c r="AH1624" s="20"/>
    </row>
    <row r="1625" spans="33:34">
      <c r="AG1625" s="58"/>
      <c r="AH1625" s="20"/>
    </row>
    <row r="1626" spans="33:34">
      <c r="AG1626" s="58"/>
      <c r="AH1626" s="20"/>
    </row>
    <row r="1627" spans="33:34">
      <c r="AG1627" s="58"/>
      <c r="AH1627" s="20"/>
    </row>
    <row r="1628" spans="33:34">
      <c r="AG1628" s="58"/>
      <c r="AH1628" s="20"/>
    </row>
    <row r="1629" spans="33:34">
      <c r="AG1629" s="58"/>
      <c r="AH1629" s="20"/>
    </row>
    <row r="1630" spans="33:34">
      <c r="AG1630" s="58"/>
      <c r="AH1630" s="20"/>
    </row>
    <row r="1631" spans="33:34">
      <c r="AG1631" s="58"/>
      <c r="AH1631" s="20"/>
    </row>
    <row r="1632" spans="33:34">
      <c r="AG1632" s="58"/>
      <c r="AH1632" s="20"/>
    </row>
    <row r="1633" spans="33:34">
      <c r="AG1633" s="58"/>
      <c r="AH1633" s="20"/>
    </row>
    <row r="1634" spans="33:34">
      <c r="AG1634" s="58"/>
      <c r="AH1634" s="20"/>
    </row>
    <row r="1635" spans="33:34">
      <c r="AG1635" s="58"/>
      <c r="AH1635" s="20"/>
    </row>
    <row r="1636" spans="33:34">
      <c r="AG1636" s="58"/>
      <c r="AH1636" s="20"/>
    </row>
    <row r="1637" spans="33:34">
      <c r="AG1637" s="58"/>
      <c r="AH1637" s="20"/>
    </row>
    <row r="1638" spans="33:34">
      <c r="AG1638" s="58"/>
      <c r="AH1638" s="20"/>
    </row>
    <row r="1639" spans="33:34">
      <c r="AG1639" s="58"/>
      <c r="AH1639" s="20"/>
    </row>
    <row r="1640" spans="33:34">
      <c r="AG1640" s="58"/>
      <c r="AH1640" s="20"/>
    </row>
    <row r="1641" spans="33:34">
      <c r="AG1641" s="58"/>
      <c r="AH1641" s="20"/>
    </row>
    <row r="1642" spans="33:34">
      <c r="AG1642" s="58"/>
      <c r="AH1642" s="20"/>
    </row>
    <row r="1643" spans="33:34">
      <c r="AG1643" s="58"/>
      <c r="AH1643" s="20"/>
    </row>
    <row r="1644" spans="33:34">
      <c r="AG1644" s="58"/>
      <c r="AH1644" s="20"/>
    </row>
    <row r="1645" spans="33:34">
      <c r="AG1645" s="58"/>
      <c r="AH1645" s="20"/>
    </row>
    <row r="1646" spans="33:34">
      <c r="AG1646" s="58"/>
      <c r="AH1646" s="20"/>
    </row>
    <row r="1647" spans="33:34">
      <c r="AG1647" s="58"/>
      <c r="AH1647" s="20"/>
    </row>
    <row r="1648" spans="33:34">
      <c r="AG1648" s="58"/>
      <c r="AH1648" s="20"/>
    </row>
    <row r="1649" spans="33:34">
      <c r="AG1649" s="58"/>
      <c r="AH1649" s="20"/>
    </row>
    <row r="1650" spans="33:34">
      <c r="AG1650" s="58"/>
      <c r="AH1650" s="20"/>
    </row>
    <row r="1651" spans="33:34">
      <c r="AG1651" s="58"/>
      <c r="AH1651" s="20"/>
    </row>
    <row r="1652" spans="33:34">
      <c r="AG1652" s="58"/>
      <c r="AH1652" s="20"/>
    </row>
    <row r="1653" spans="33:34">
      <c r="AG1653" s="58"/>
      <c r="AH1653" s="20"/>
    </row>
    <row r="1654" spans="33:34">
      <c r="AG1654" s="58"/>
      <c r="AH1654" s="20"/>
    </row>
    <row r="1655" spans="33:34">
      <c r="AG1655" s="58"/>
      <c r="AH1655" s="20"/>
    </row>
    <row r="1656" spans="33:34">
      <c r="AG1656" s="58"/>
      <c r="AH1656" s="20"/>
    </row>
    <row r="1657" spans="33:34">
      <c r="AG1657" s="58"/>
      <c r="AH1657" s="20"/>
    </row>
    <row r="1658" spans="33:34">
      <c r="AG1658" s="58"/>
      <c r="AH1658" s="20"/>
    </row>
    <row r="1659" spans="33:34">
      <c r="AG1659" s="58"/>
      <c r="AH1659" s="20"/>
    </row>
    <row r="1660" spans="33:34">
      <c r="AG1660" s="58"/>
      <c r="AH1660" s="20"/>
    </row>
    <row r="1661" spans="33:34">
      <c r="AG1661" s="58"/>
      <c r="AH1661" s="20"/>
    </row>
    <row r="1662" spans="33:34">
      <c r="AG1662" s="58"/>
      <c r="AH1662" s="20"/>
    </row>
    <row r="1663" spans="33:34">
      <c r="AG1663" s="58"/>
      <c r="AH1663" s="20"/>
    </row>
    <row r="1664" spans="33:34">
      <c r="AG1664" s="58"/>
      <c r="AH1664" s="20"/>
    </row>
    <row r="1665" spans="33:34">
      <c r="AG1665" s="58"/>
      <c r="AH1665" s="20"/>
    </row>
    <row r="1666" spans="33:34">
      <c r="AG1666" s="58"/>
      <c r="AH1666" s="20"/>
    </row>
    <row r="1667" spans="33:34">
      <c r="AG1667" s="58"/>
      <c r="AH1667" s="20"/>
    </row>
    <row r="1668" spans="33:34">
      <c r="AG1668" s="58"/>
      <c r="AH1668" s="20"/>
    </row>
    <row r="1669" spans="33:34">
      <c r="AG1669" s="58"/>
      <c r="AH1669" s="20"/>
    </row>
    <row r="1670" spans="33:34">
      <c r="AG1670" s="58"/>
      <c r="AH1670" s="20"/>
    </row>
    <row r="1671" spans="33:34">
      <c r="AG1671" s="58"/>
      <c r="AH1671" s="20"/>
    </row>
    <row r="1672" spans="33:34">
      <c r="AG1672" s="58"/>
      <c r="AH1672" s="20"/>
    </row>
    <row r="1673" spans="33:34">
      <c r="AG1673" s="58"/>
      <c r="AH1673" s="20"/>
    </row>
    <row r="1674" spans="33:34">
      <c r="AG1674" s="58"/>
      <c r="AH1674" s="20"/>
    </row>
    <row r="1675" spans="33:34">
      <c r="AG1675" s="58"/>
      <c r="AH1675" s="20"/>
    </row>
    <row r="1676" spans="33:34">
      <c r="AG1676" s="58"/>
      <c r="AH1676" s="20"/>
    </row>
    <row r="1677" spans="33:34">
      <c r="AG1677" s="58"/>
      <c r="AH1677" s="20"/>
    </row>
    <row r="1678" spans="33:34">
      <c r="AG1678" s="58"/>
      <c r="AH1678" s="20"/>
    </row>
    <row r="1679" spans="33:34">
      <c r="AG1679" s="58"/>
      <c r="AH1679" s="20"/>
    </row>
    <row r="1680" spans="33:34">
      <c r="AG1680" s="58"/>
      <c r="AH1680" s="20"/>
    </row>
    <row r="1681" spans="33:34">
      <c r="AG1681" s="58"/>
      <c r="AH1681" s="20"/>
    </row>
    <row r="1682" spans="33:34">
      <c r="AG1682" s="58"/>
      <c r="AH1682" s="20"/>
    </row>
    <row r="1683" spans="33:34">
      <c r="AG1683" s="58"/>
      <c r="AH1683" s="20"/>
    </row>
    <row r="1684" spans="33:34">
      <c r="AG1684" s="58"/>
      <c r="AH1684" s="20"/>
    </row>
    <row r="1685" spans="33:34">
      <c r="AG1685" s="58"/>
      <c r="AH1685" s="20"/>
    </row>
    <row r="1686" spans="33:34">
      <c r="AG1686" s="58"/>
      <c r="AH1686" s="20"/>
    </row>
    <row r="1687" spans="33:34">
      <c r="AG1687" s="58"/>
      <c r="AH1687" s="20"/>
    </row>
    <row r="1688" spans="33:34">
      <c r="AG1688" s="58"/>
      <c r="AH1688" s="20"/>
    </row>
    <row r="1689" spans="33:34">
      <c r="AG1689" s="58"/>
      <c r="AH1689" s="20"/>
    </row>
    <row r="1690" spans="33:34">
      <c r="AG1690" s="58"/>
      <c r="AH1690" s="20"/>
    </row>
    <row r="1691" spans="33:34">
      <c r="AG1691" s="58"/>
      <c r="AH1691" s="20"/>
    </row>
    <row r="1692" spans="33:34">
      <c r="AG1692" s="58"/>
      <c r="AH1692" s="20"/>
    </row>
    <row r="1693" spans="33:34">
      <c r="AG1693" s="58"/>
      <c r="AH1693" s="20"/>
    </row>
    <row r="1694" spans="33:34">
      <c r="AG1694" s="58"/>
      <c r="AH1694" s="20"/>
    </row>
    <row r="1695" spans="33:34">
      <c r="AG1695" s="58"/>
      <c r="AH1695" s="20"/>
    </row>
    <row r="1696" spans="33:34">
      <c r="AG1696" s="58"/>
      <c r="AH1696" s="20"/>
    </row>
    <row r="1697" spans="33:34">
      <c r="AG1697" s="58"/>
      <c r="AH1697" s="20"/>
    </row>
    <row r="1698" spans="33:34">
      <c r="AG1698" s="58"/>
      <c r="AH1698" s="20"/>
    </row>
    <row r="1699" spans="33:34">
      <c r="AG1699" s="58"/>
      <c r="AH1699" s="20"/>
    </row>
    <row r="1700" spans="33:34">
      <c r="AG1700" s="58"/>
      <c r="AH1700" s="20"/>
    </row>
    <row r="1701" spans="33:34">
      <c r="AG1701" s="58"/>
      <c r="AH1701" s="20"/>
    </row>
    <row r="1702" spans="33:34">
      <c r="AG1702" s="58"/>
      <c r="AH1702" s="20"/>
    </row>
    <row r="1703" spans="33:34">
      <c r="AG1703" s="58"/>
      <c r="AH1703" s="20"/>
    </row>
    <row r="1704" spans="33:34">
      <c r="AG1704" s="58"/>
      <c r="AH1704" s="20"/>
    </row>
    <row r="1705" spans="33:34">
      <c r="AG1705" s="58"/>
      <c r="AH1705" s="20"/>
    </row>
    <row r="1706" spans="33:34">
      <c r="AG1706" s="58"/>
      <c r="AH1706" s="20"/>
    </row>
    <row r="1707" spans="33:34">
      <c r="AG1707" s="58"/>
      <c r="AH1707" s="20"/>
    </row>
    <row r="1708" spans="33:34">
      <c r="AG1708" s="58"/>
      <c r="AH1708" s="20"/>
    </row>
    <row r="1709" spans="33:34">
      <c r="AG1709" s="58"/>
      <c r="AH1709" s="20"/>
    </row>
    <row r="1710" spans="33:34">
      <c r="AG1710" s="58"/>
      <c r="AH1710" s="20"/>
    </row>
    <row r="1711" spans="33:34">
      <c r="AG1711" s="58"/>
      <c r="AH1711" s="20"/>
    </row>
    <row r="1712" spans="33:34">
      <c r="AG1712" s="58"/>
      <c r="AH1712" s="20"/>
    </row>
    <row r="1713" spans="33:34">
      <c r="AG1713" s="58"/>
      <c r="AH1713" s="20"/>
    </row>
    <row r="1714" spans="33:34">
      <c r="AG1714" s="58"/>
      <c r="AH1714" s="20"/>
    </row>
    <row r="1715" spans="33:34">
      <c r="AG1715" s="58"/>
      <c r="AH1715" s="20"/>
    </row>
    <row r="1716" spans="33:34">
      <c r="AG1716" s="58"/>
      <c r="AH1716" s="20"/>
    </row>
    <row r="1717" spans="33:34">
      <c r="AG1717" s="58"/>
      <c r="AH1717" s="20"/>
    </row>
    <row r="1718" spans="33:34">
      <c r="AG1718" s="58"/>
      <c r="AH1718" s="20"/>
    </row>
    <row r="1719" spans="33:34">
      <c r="AG1719" s="58"/>
      <c r="AH1719" s="20"/>
    </row>
    <row r="1720" spans="33:34">
      <c r="AG1720" s="58"/>
      <c r="AH1720" s="20"/>
    </row>
    <row r="1721" spans="33:34">
      <c r="AG1721" s="58"/>
      <c r="AH1721" s="20"/>
    </row>
    <row r="1722" spans="33:34">
      <c r="AG1722" s="58"/>
      <c r="AH1722" s="20"/>
    </row>
    <row r="1723" spans="33:34">
      <c r="AG1723" s="58"/>
      <c r="AH1723" s="20"/>
    </row>
    <row r="1724" spans="33:34">
      <c r="AG1724" s="58"/>
      <c r="AH1724" s="20"/>
    </row>
    <row r="1725" spans="33:34">
      <c r="AG1725" s="58"/>
      <c r="AH1725" s="20"/>
    </row>
    <row r="1726" spans="33:34">
      <c r="AG1726" s="58"/>
      <c r="AH1726" s="20"/>
    </row>
    <row r="1727" spans="33:34">
      <c r="AG1727" s="58"/>
      <c r="AH1727" s="20"/>
    </row>
    <row r="1728" spans="33:34">
      <c r="AG1728" s="58"/>
      <c r="AH1728" s="20"/>
    </row>
    <row r="1729" spans="33:34">
      <c r="AG1729" s="58"/>
      <c r="AH1729" s="20"/>
    </row>
    <row r="1730" spans="33:34">
      <c r="AG1730" s="58"/>
      <c r="AH1730" s="20"/>
    </row>
    <row r="1731" spans="33:34">
      <c r="AG1731" s="58"/>
      <c r="AH1731" s="20"/>
    </row>
    <row r="1732" spans="33:34">
      <c r="AG1732" s="58"/>
      <c r="AH1732" s="20"/>
    </row>
    <row r="1733" spans="33:34">
      <c r="AG1733" s="58"/>
      <c r="AH1733" s="20"/>
    </row>
    <row r="1734" spans="33:34">
      <c r="AG1734" s="58"/>
      <c r="AH1734" s="20"/>
    </row>
    <row r="1735" spans="33:34">
      <c r="AG1735" s="58"/>
      <c r="AH1735" s="20"/>
    </row>
    <row r="1736" spans="33:34">
      <c r="AG1736" s="58"/>
      <c r="AH1736" s="20"/>
    </row>
    <row r="1737" spans="33:34">
      <c r="AG1737" s="58"/>
      <c r="AH1737" s="20"/>
    </row>
    <row r="1738" spans="33:34">
      <c r="AG1738" s="58"/>
      <c r="AH1738" s="20"/>
    </row>
    <row r="1739" spans="33:34">
      <c r="AG1739" s="58"/>
      <c r="AH1739" s="20"/>
    </row>
    <row r="1740" spans="33:34">
      <c r="AG1740" s="58"/>
      <c r="AH1740" s="20"/>
    </row>
    <row r="1741" spans="33:34">
      <c r="AG1741" s="58"/>
      <c r="AH1741" s="20"/>
    </row>
    <row r="1742" spans="33:34">
      <c r="AG1742" s="58"/>
      <c r="AH1742" s="20"/>
    </row>
    <row r="1743" spans="33:34">
      <c r="AG1743" s="58"/>
      <c r="AH1743" s="20"/>
    </row>
    <row r="1744" spans="33:34">
      <c r="AG1744" s="58"/>
      <c r="AH1744" s="20"/>
    </row>
    <row r="1745" spans="33:34">
      <c r="AG1745" s="58"/>
      <c r="AH1745" s="20"/>
    </row>
    <row r="1746" spans="33:34">
      <c r="AG1746" s="58"/>
      <c r="AH1746" s="20"/>
    </row>
    <row r="1747" spans="33:34">
      <c r="AG1747" s="58"/>
      <c r="AH1747" s="20"/>
    </row>
    <row r="1748" spans="33:34">
      <c r="AG1748" s="58"/>
      <c r="AH1748" s="20"/>
    </row>
    <row r="1749" spans="33:34">
      <c r="AG1749" s="58"/>
      <c r="AH1749" s="20"/>
    </row>
    <row r="1750" spans="33:34">
      <c r="AG1750" s="58"/>
      <c r="AH1750" s="20"/>
    </row>
    <row r="1751" spans="33:34">
      <c r="AG1751" s="58"/>
      <c r="AH1751" s="20"/>
    </row>
    <row r="1752" spans="33:34">
      <c r="AG1752" s="58"/>
      <c r="AH1752" s="20"/>
    </row>
    <row r="1753" spans="33:34">
      <c r="AG1753" s="58"/>
      <c r="AH1753" s="20"/>
    </row>
    <row r="1754" spans="33:34">
      <c r="AG1754" s="58"/>
      <c r="AH1754" s="20"/>
    </row>
    <row r="1755" spans="33:34">
      <c r="AG1755" s="58"/>
      <c r="AH1755" s="20"/>
    </row>
    <row r="1756" spans="33:34">
      <c r="AG1756" s="58"/>
      <c r="AH1756" s="20"/>
    </row>
    <row r="1757" spans="33:34">
      <c r="AG1757" s="58"/>
      <c r="AH1757" s="20"/>
    </row>
    <row r="1758" spans="33:34">
      <c r="AG1758" s="58"/>
      <c r="AH1758" s="20"/>
    </row>
    <row r="1759" spans="33:34">
      <c r="AG1759" s="58"/>
      <c r="AH1759" s="20"/>
    </row>
    <row r="1760" spans="33:34">
      <c r="AG1760" s="58"/>
      <c r="AH1760" s="20"/>
    </row>
    <row r="1761" spans="33:34">
      <c r="AG1761" s="58"/>
      <c r="AH1761" s="20"/>
    </row>
    <row r="1762" spans="33:34">
      <c r="AG1762" s="58"/>
      <c r="AH1762" s="20"/>
    </row>
    <row r="1763" spans="33:34">
      <c r="AG1763" s="58"/>
      <c r="AH1763" s="20"/>
    </row>
    <row r="1764" spans="33:34">
      <c r="AG1764" s="58"/>
      <c r="AH1764" s="20"/>
    </row>
    <row r="1765" spans="33:34">
      <c r="AG1765" s="58"/>
      <c r="AH1765" s="20"/>
    </row>
    <row r="1766" spans="33:34">
      <c r="AG1766" s="58"/>
      <c r="AH1766" s="20"/>
    </row>
    <row r="1767" spans="33:34">
      <c r="AG1767" s="58"/>
      <c r="AH1767" s="20"/>
    </row>
    <row r="1768" spans="33:34">
      <c r="AG1768" s="58"/>
      <c r="AH1768" s="20"/>
    </row>
    <row r="1769" spans="33:34">
      <c r="AG1769" s="58"/>
      <c r="AH1769" s="20"/>
    </row>
    <row r="1770" spans="33:34">
      <c r="AG1770" s="58"/>
      <c r="AH1770" s="20"/>
    </row>
    <row r="1771" spans="33:34">
      <c r="AG1771" s="58"/>
      <c r="AH1771" s="20"/>
    </row>
    <row r="1772" spans="33:34">
      <c r="AG1772" s="58"/>
      <c r="AH1772" s="20"/>
    </row>
    <row r="1773" spans="33:34">
      <c r="AG1773" s="58"/>
      <c r="AH1773" s="20"/>
    </row>
    <row r="1774" spans="33:34">
      <c r="AG1774" s="58"/>
      <c r="AH1774" s="20"/>
    </row>
    <row r="1775" spans="33:34">
      <c r="AG1775" s="58"/>
      <c r="AH1775" s="20"/>
    </row>
    <row r="1776" spans="33:34">
      <c r="AG1776" s="58"/>
      <c r="AH1776" s="20"/>
    </row>
    <row r="1777" spans="33:34">
      <c r="AG1777" s="58"/>
      <c r="AH1777" s="20"/>
    </row>
    <row r="1778" spans="33:34">
      <c r="AG1778" s="58"/>
      <c r="AH1778" s="20"/>
    </row>
    <row r="1779" spans="33:34">
      <c r="AG1779" s="58"/>
      <c r="AH1779" s="20"/>
    </row>
    <row r="1780" spans="33:34">
      <c r="AG1780" s="58"/>
      <c r="AH1780" s="20"/>
    </row>
    <row r="1781" spans="33:34">
      <c r="AG1781" s="58"/>
      <c r="AH1781" s="20"/>
    </row>
    <row r="1782" spans="33:34">
      <c r="AG1782" s="58"/>
      <c r="AH1782" s="20"/>
    </row>
    <row r="1783" spans="33:34">
      <c r="AG1783" s="58"/>
      <c r="AH1783" s="20"/>
    </row>
    <row r="1784" spans="33:34">
      <c r="AG1784" s="58"/>
      <c r="AH1784" s="20"/>
    </row>
    <row r="1785" spans="33:34">
      <c r="AG1785" s="58"/>
      <c r="AH1785" s="20"/>
    </row>
    <row r="1786" spans="33:34">
      <c r="AG1786" s="58"/>
      <c r="AH1786" s="20"/>
    </row>
    <row r="1787" spans="33:34">
      <c r="AG1787" s="58"/>
      <c r="AH1787" s="20"/>
    </row>
    <row r="1788" spans="33:34">
      <c r="AG1788" s="58"/>
      <c r="AH1788" s="20"/>
    </row>
    <row r="1789" spans="33:34">
      <c r="AG1789" s="58"/>
      <c r="AH1789" s="20"/>
    </row>
    <row r="1790" spans="33:34">
      <c r="AG1790" s="58"/>
      <c r="AH1790" s="20"/>
    </row>
    <row r="1791" spans="33:34">
      <c r="AG1791" s="58"/>
      <c r="AH1791" s="20"/>
    </row>
    <row r="1792" spans="33:34">
      <c r="AG1792" s="58"/>
      <c r="AH1792" s="20"/>
    </row>
    <row r="1793" spans="33:34">
      <c r="AG1793" s="58"/>
      <c r="AH1793" s="20"/>
    </row>
    <row r="1794" spans="33:34">
      <c r="AG1794" s="58"/>
      <c r="AH1794" s="20"/>
    </row>
    <row r="1795" spans="33:34">
      <c r="AG1795" s="58"/>
      <c r="AH1795" s="20"/>
    </row>
    <row r="1796" spans="33:34">
      <c r="AG1796" s="58"/>
      <c r="AH1796" s="20"/>
    </row>
    <row r="1797" spans="33:34">
      <c r="AG1797" s="58"/>
      <c r="AH1797" s="20"/>
    </row>
    <row r="1798" spans="33:34">
      <c r="AG1798" s="58"/>
      <c r="AH1798" s="20"/>
    </row>
    <row r="1799" spans="33:34">
      <c r="AG1799" s="58"/>
      <c r="AH1799" s="20"/>
    </row>
    <row r="1800" spans="33:34">
      <c r="AG1800" s="58"/>
      <c r="AH1800" s="20"/>
    </row>
    <row r="1801" spans="33:34">
      <c r="AG1801" s="58"/>
      <c r="AH1801" s="20"/>
    </row>
    <row r="1802" spans="33:34">
      <c r="AG1802" s="58"/>
      <c r="AH1802" s="20"/>
    </row>
    <row r="1803" spans="33:34">
      <c r="AG1803" s="58"/>
      <c r="AH1803" s="20"/>
    </row>
    <row r="1804" spans="33:34">
      <c r="AG1804" s="58"/>
      <c r="AH1804" s="20"/>
    </row>
    <row r="1805" spans="33:34">
      <c r="AG1805" s="58"/>
      <c r="AH1805" s="20"/>
    </row>
    <row r="1806" spans="33:34">
      <c r="AG1806" s="58"/>
      <c r="AH1806" s="20"/>
    </row>
    <row r="1807" spans="33:34">
      <c r="AG1807" s="58"/>
      <c r="AH1807" s="20"/>
    </row>
    <row r="1808" spans="33:34">
      <c r="AG1808" s="58"/>
      <c r="AH1808" s="20"/>
    </row>
    <row r="1809" spans="33:34">
      <c r="AG1809" s="58"/>
      <c r="AH1809" s="20"/>
    </row>
    <row r="1810" spans="33:34">
      <c r="AG1810" s="58"/>
      <c r="AH1810" s="20"/>
    </row>
    <row r="1811" spans="33:34">
      <c r="AG1811" s="58"/>
      <c r="AH1811" s="20"/>
    </row>
    <row r="1812" spans="33:34">
      <c r="AG1812" s="58"/>
      <c r="AH1812" s="20"/>
    </row>
    <row r="1813" spans="33:34">
      <c r="AG1813" s="58"/>
      <c r="AH1813" s="20"/>
    </row>
    <row r="1814" spans="33:34">
      <c r="AG1814" s="58"/>
      <c r="AH1814" s="20"/>
    </row>
    <row r="1815" spans="33:34">
      <c r="AG1815" s="58"/>
      <c r="AH1815" s="20"/>
    </row>
    <row r="1816" spans="33:34">
      <c r="AG1816" s="58"/>
      <c r="AH1816" s="20"/>
    </row>
    <row r="1817" spans="33:34">
      <c r="AG1817" s="58"/>
      <c r="AH1817" s="20"/>
    </row>
    <row r="1818" spans="33:34">
      <c r="AG1818" s="58"/>
      <c r="AH1818" s="20"/>
    </row>
    <row r="1819" spans="33:34">
      <c r="AG1819" s="58"/>
      <c r="AH1819" s="20"/>
    </row>
    <row r="1820" spans="33:34">
      <c r="AG1820" s="58"/>
      <c r="AH1820" s="20"/>
    </row>
    <row r="1821" spans="33:34">
      <c r="AG1821" s="58"/>
      <c r="AH1821" s="20"/>
    </row>
    <row r="1822" spans="33:34">
      <c r="AG1822" s="58"/>
      <c r="AH1822" s="20"/>
    </row>
    <row r="1823" spans="33:34">
      <c r="AG1823" s="58"/>
      <c r="AH1823" s="20"/>
    </row>
    <row r="1824" spans="33:34">
      <c r="AG1824" s="58"/>
      <c r="AH1824" s="20"/>
    </row>
    <row r="1825" spans="33:34">
      <c r="AG1825" s="58"/>
      <c r="AH1825" s="20"/>
    </row>
    <row r="1826" spans="33:34">
      <c r="AG1826" s="58"/>
      <c r="AH1826" s="20"/>
    </row>
    <row r="1827" spans="33:34">
      <c r="AG1827" s="58"/>
      <c r="AH1827" s="20"/>
    </row>
    <row r="1828" spans="33:34">
      <c r="AG1828" s="58"/>
      <c r="AH1828" s="20"/>
    </row>
    <row r="1829" spans="33:34">
      <c r="AG1829" s="58"/>
      <c r="AH1829" s="20"/>
    </row>
    <row r="1830" spans="33:34">
      <c r="AG1830" s="58"/>
      <c r="AH1830" s="20"/>
    </row>
    <row r="1831" spans="33:34">
      <c r="AG1831" s="58"/>
      <c r="AH1831" s="20"/>
    </row>
    <row r="1832" spans="33:34">
      <c r="AG1832" s="58"/>
      <c r="AH1832" s="20"/>
    </row>
    <row r="1833" spans="33:34">
      <c r="AG1833" s="58"/>
      <c r="AH1833" s="20"/>
    </row>
    <row r="1834" spans="33:34">
      <c r="AG1834" s="58"/>
      <c r="AH1834" s="20"/>
    </row>
    <row r="1835" spans="33:34">
      <c r="AG1835" s="58"/>
      <c r="AH1835" s="20"/>
    </row>
    <row r="1836" spans="33:34">
      <c r="AG1836" s="58"/>
      <c r="AH1836" s="20"/>
    </row>
    <row r="1837" spans="33:34">
      <c r="AG1837" s="58"/>
      <c r="AH1837" s="20"/>
    </row>
    <row r="1838" spans="33:34">
      <c r="AG1838" s="58"/>
      <c r="AH1838" s="20"/>
    </row>
    <row r="1839" spans="33:34">
      <c r="AG1839" s="58"/>
      <c r="AH1839" s="20"/>
    </row>
    <row r="1840" spans="33:34">
      <c r="AG1840" s="58"/>
      <c r="AH1840" s="20"/>
    </row>
    <row r="1841" spans="33:34">
      <c r="AG1841" s="58"/>
      <c r="AH1841" s="20"/>
    </row>
    <row r="1842" spans="33:34">
      <c r="AG1842" s="58"/>
      <c r="AH1842" s="20"/>
    </row>
    <row r="1843" spans="33:34">
      <c r="AG1843" s="58"/>
      <c r="AH1843" s="20"/>
    </row>
    <row r="1844" spans="33:34">
      <c r="AG1844" s="58"/>
      <c r="AH1844" s="20"/>
    </row>
    <row r="1845" spans="33:34">
      <c r="AG1845" s="58"/>
      <c r="AH1845" s="20"/>
    </row>
    <row r="1846" spans="33:34">
      <c r="AG1846" s="58"/>
      <c r="AH1846" s="20"/>
    </row>
    <row r="1847" spans="33:34">
      <c r="AG1847" s="58"/>
      <c r="AH1847" s="20"/>
    </row>
    <row r="1848" spans="33:34">
      <c r="AG1848" s="58"/>
      <c r="AH1848" s="20"/>
    </row>
    <row r="1849" spans="33:34">
      <c r="AG1849" s="58"/>
      <c r="AH1849" s="20"/>
    </row>
    <row r="1850" spans="33:34">
      <c r="AG1850" s="58"/>
      <c r="AH1850" s="20"/>
    </row>
    <row r="1851" spans="33:34">
      <c r="AG1851" s="58"/>
      <c r="AH1851" s="20"/>
    </row>
    <row r="1852" spans="33:34">
      <c r="AG1852" s="58"/>
      <c r="AH1852" s="20"/>
    </row>
    <row r="1853" spans="33:34">
      <c r="AG1853" s="58"/>
      <c r="AH1853" s="20"/>
    </row>
    <row r="1854" spans="33:34">
      <c r="AG1854" s="58"/>
      <c r="AH1854" s="20"/>
    </row>
    <row r="1855" spans="33:34">
      <c r="AG1855" s="58"/>
      <c r="AH1855" s="20"/>
    </row>
    <row r="1856" spans="33:34">
      <c r="AG1856" s="58"/>
      <c r="AH1856" s="20"/>
    </row>
    <row r="1857" spans="33:34">
      <c r="AG1857" s="58"/>
      <c r="AH1857" s="20"/>
    </row>
    <row r="1858" spans="33:34">
      <c r="AG1858" s="58"/>
      <c r="AH1858" s="20"/>
    </row>
    <row r="1859" spans="33:34">
      <c r="AG1859" s="58"/>
      <c r="AH1859" s="20"/>
    </row>
    <row r="1860" spans="33:34">
      <c r="AG1860" s="58"/>
      <c r="AH1860" s="20"/>
    </row>
    <row r="1861" spans="33:34">
      <c r="AG1861" s="58"/>
      <c r="AH1861" s="20"/>
    </row>
    <row r="1862" spans="33:34">
      <c r="AG1862" s="58"/>
      <c r="AH1862" s="20"/>
    </row>
    <row r="1863" spans="33:34">
      <c r="AG1863" s="58"/>
      <c r="AH1863" s="20"/>
    </row>
    <row r="1864" spans="33:34">
      <c r="AG1864" s="58"/>
      <c r="AH1864" s="20"/>
    </row>
    <row r="1865" spans="33:34">
      <c r="AG1865" s="58"/>
      <c r="AH1865" s="20"/>
    </row>
    <row r="1866" spans="33:34">
      <c r="AG1866" s="58"/>
      <c r="AH1866" s="20"/>
    </row>
    <row r="1867" spans="33:34">
      <c r="AG1867" s="58"/>
      <c r="AH1867" s="20"/>
    </row>
    <row r="1868" spans="33:34">
      <c r="AG1868" s="58"/>
      <c r="AH1868" s="20"/>
    </row>
    <row r="1869" spans="33:34">
      <c r="AG1869" s="58"/>
      <c r="AH1869" s="20"/>
    </row>
    <row r="1870" spans="33:34">
      <c r="AG1870" s="58"/>
      <c r="AH1870" s="20"/>
    </row>
    <row r="1871" spans="33:34">
      <c r="AG1871" s="58"/>
      <c r="AH1871" s="20"/>
    </row>
    <row r="1872" spans="33:34">
      <c r="AG1872" s="58"/>
      <c r="AH1872" s="20"/>
    </row>
    <row r="1873" spans="33:34">
      <c r="AG1873" s="58"/>
      <c r="AH1873" s="20"/>
    </row>
    <row r="1874" spans="33:34">
      <c r="AG1874" s="58"/>
      <c r="AH1874" s="20"/>
    </row>
    <row r="1875" spans="33:34">
      <c r="AG1875" s="58"/>
      <c r="AH1875" s="20"/>
    </row>
    <row r="1876" spans="33:34">
      <c r="AG1876" s="58"/>
      <c r="AH1876" s="20"/>
    </row>
    <row r="1877" spans="33:34">
      <c r="AG1877" s="58"/>
      <c r="AH1877" s="20"/>
    </row>
    <row r="1878" spans="33:34">
      <c r="AG1878" s="58"/>
      <c r="AH1878" s="20"/>
    </row>
    <row r="1879" spans="33:34">
      <c r="AG1879" s="58"/>
      <c r="AH1879" s="20"/>
    </row>
    <row r="1880" spans="33:34">
      <c r="AG1880" s="58"/>
      <c r="AH1880" s="20"/>
    </row>
    <row r="1881" spans="33:34">
      <c r="AG1881" s="58"/>
      <c r="AH1881" s="20"/>
    </row>
    <row r="1882" spans="33:34">
      <c r="AG1882" s="58"/>
      <c r="AH1882" s="20"/>
    </row>
    <row r="1883" spans="33:34">
      <c r="AG1883" s="58"/>
      <c r="AH1883" s="20"/>
    </row>
    <row r="1884" spans="33:34">
      <c r="AG1884" s="58"/>
      <c r="AH1884" s="20"/>
    </row>
    <row r="1885" spans="33:34">
      <c r="AG1885" s="58"/>
      <c r="AH1885" s="20"/>
    </row>
    <row r="1886" spans="33:34">
      <c r="AG1886" s="58"/>
      <c r="AH1886" s="20"/>
    </row>
    <row r="1887" spans="33:34">
      <c r="AG1887" s="58"/>
      <c r="AH1887" s="20"/>
    </row>
    <row r="1888" spans="33:34">
      <c r="AG1888" s="58"/>
      <c r="AH1888" s="20"/>
    </row>
    <row r="1889" spans="33:34">
      <c r="AG1889" s="58"/>
      <c r="AH1889" s="20"/>
    </row>
    <row r="1890" spans="33:34">
      <c r="AG1890" s="58"/>
      <c r="AH1890" s="20"/>
    </row>
    <row r="1891" spans="33:34">
      <c r="AG1891" s="58"/>
      <c r="AH1891" s="20"/>
    </row>
    <row r="1892" spans="33:34">
      <c r="AG1892" s="58"/>
      <c r="AH1892" s="20"/>
    </row>
    <row r="1893" spans="33:34">
      <c r="AG1893" s="58"/>
      <c r="AH1893" s="20"/>
    </row>
    <row r="1894" spans="33:34">
      <c r="AG1894" s="58"/>
      <c r="AH1894" s="20"/>
    </row>
    <row r="1895" spans="33:34">
      <c r="AG1895" s="58"/>
      <c r="AH1895" s="20"/>
    </row>
    <row r="1896" spans="33:34">
      <c r="AG1896" s="58"/>
      <c r="AH1896" s="20"/>
    </row>
    <row r="1897" spans="33:34">
      <c r="AG1897" s="58"/>
      <c r="AH1897" s="20"/>
    </row>
    <row r="1898" spans="33:34">
      <c r="AG1898" s="58"/>
      <c r="AH1898" s="20"/>
    </row>
    <row r="1899" spans="33:34">
      <c r="AG1899" s="58"/>
      <c r="AH1899" s="20"/>
    </row>
    <row r="1900" spans="33:34">
      <c r="AG1900" s="58"/>
      <c r="AH1900" s="20"/>
    </row>
    <row r="1901" spans="33:34">
      <c r="AG1901" s="58"/>
      <c r="AH1901" s="20"/>
    </row>
    <row r="1902" spans="33:34">
      <c r="AG1902" s="58"/>
      <c r="AH1902" s="20"/>
    </row>
    <row r="1903" spans="33:34">
      <c r="AG1903" s="58"/>
      <c r="AH1903" s="20"/>
    </row>
    <row r="1904" spans="33:34">
      <c r="AG1904" s="58"/>
      <c r="AH1904" s="20"/>
    </row>
    <row r="1905" spans="33:34">
      <c r="AG1905" s="58"/>
      <c r="AH1905" s="20"/>
    </row>
    <row r="1906" spans="33:34">
      <c r="AG1906" s="58"/>
      <c r="AH1906" s="20"/>
    </row>
    <row r="1907" spans="33:34">
      <c r="AG1907" s="58"/>
      <c r="AH1907" s="20"/>
    </row>
    <row r="1908" spans="33:34">
      <c r="AG1908" s="58"/>
      <c r="AH1908" s="20"/>
    </row>
    <row r="1909" spans="33:34">
      <c r="AG1909" s="58"/>
      <c r="AH1909" s="20"/>
    </row>
    <row r="1910" spans="33:34">
      <c r="AG1910" s="58"/>
      <c r="AH1910" s="20"/>
    </row>
    <row r="1911" spans="33:34">
      <c r="AG1911" s="58"/>
      <c r="AH1911" s="20"/>
    </row>
    <row r="1912" spans="33:34">
      <c r="AG1912" s="58"/>
      <c r="AH1912" s="20"/>
    </row>
    <row r="1913" spans="33:34">
      <c r="AG1913" s="58"/>
      <c r="AH1913" s="20"/>
    </row>
    <row r="1914" spans="33:34">
      <c r="AG1914" s="58"/>
      <c r="AH1914" s="20"/>
    </row>
    <row r="1915" spans="33:34">
      <c r="AG1915" s="58"/>
      <c r="AH1915" s="20"/>
    </row>
    <row r="1916" spans="33:34">
      <c r="AG1916" s="58"/>
      <c r="AH1916" s="20"/>
    </row>
    <row r="1917" spans="33:34">
      <c r="AG1917" s="58"/>
      <c r="AH1917" s="20"/>
    </row>
    <row r="1918" spans="33:34">
      <c r="AG1918" s="58"/>
      <c r="AH1918" s="20"/>
    </row>
    <row r="1919" spans="33:34">
      <c r="AG1919" s="58"/>
      <c r="AH1919" s="20"/>
    </row>
    <row r="1920" spans="33:34">
      <c r="AG1920" s="58"/>
      <c r="AH1920" s="20"/>
    </row>
    <row r="1921" spans="33:34">
      <c r="AG1921" s="58"/>
      <c r="AH1921" s="20"/>
    </row>
    <row r="1922" spans="33:34">
      <c r="AG1922" s="58"/>
      <c r="AH1922" s="20"/>
    </row>
    <row r="1923" spans="33:34">
      <c r="AG1923" s="58"/>
      <c r="AH1923" s="20"/>
    </row>
    <row r="1924" spans="33:34">
      <c r="AG1924" s="58"/>
      <c r="AH1924" s="20"/>
    </row>
    <row r="1925" spans="33:34">
      <c r="AG1925" s="58"/>
      <c r="AH1925" s="20"/>
    </row>
    <row r="1926" spans="33:34">
      <c r="AG1926" s="58"/>
      <c r="AH1926" s="20"/>
    </row>
    <row r="1927" spans="33:34">
      <c r="AG1927" s="58"/>
      <c r="AH1927" s="20"/>
    </row>
    <row r="1928" spans="33:34">
      <c r="AG1928" s="58"/>
      <c r="AH1928" s="20"/>
    </row>
    <row r="1929" spans="33:34">
      <c r="AG1929" s="58"/>
      <c r="AH1929" s="20"/>
    </row>
    <row r="1930" spans="33:34">
      <c r="AG1930" s="58"/>
      <c r="AH1930" s="20"/>
    </row>
    <row r="1931" spans="33:34">
      <c r="AG1931" s="58"/>
      <c r="AH1931" s="20"/>
    </row>
    <row r="1932" spans="33:34">
      <c r="AG1932" s="58"/>
      <c r="AH1932" s="20"/>
    </row>
    <row r="1933" spans="33:34">
      <c r="AG1933" s="58"/>
      <c r="AH1933" s="20"/>
    </row>
    <row r="1934" spans="33:34">
      <c r="AG1934" s="58"/>
      <c r="AH1934" s="20"/>
    </row>
    <row r="1935" spans="33:34">
      <c r="AG1935" s="58"/>
      <c r="AH1935" s="20"/>
    </row>
    <row r="1936" spans="33:34">
      <c r="AG1936" s="58"/>
      <c r="AH1936" s="20"/>
    </row>
    <row r="1937" spans="33:34">
      <c r="AG1937" s="58"/>
      <c r="AH1937" s="20"/>
    </row>
    <row r="1938" spans="33:34">
      <c r="AG1938" s="58"/>
      <c r="AH1938" s="20"/>
    </row>
    <row r="1939" spans="33:34">
      <c r="AG1939" s="58"/>
      <c r="AH1939" s="20"/>
    </row>
    <row r="1940" spans="33:34">
      <c r="AG1940" s="58"/>
      <c r="AH1940" s="20"/>
    </row>
    <row r="1941" spans="33:34">
      <c r="AG1941" s="58"/>
      <c r="AH1941" s="20"/>
    </row>
    <row r="1942" spans="33:34">
      <c r="AG1942" s="58"/>
      <c r="AH1942" s="20"/>
    </row>
    <row r="1943" spans="33:34">
      <c r="AG1943" s="58"/>
      <c r="AH1943" s="20"/>
    </row>
    <row r="1944" spans="33:34">
      <c r="AG1944" s="58"/>
      <c r="AH1944" s="20"/>
    </row>
    <row r="1945" spans="33:34">
      <c r="AG1945" s="58"/>
      <c r="AH1945" s="20"/>
    </row>
    <row r="1946" spans="33:34">
      <c r="AG1946" s="58"/>
      <c r="AH1946" s="20"/>
    </row>
    <row r="1947" spans="33:34">
      <c r="AG1947" s="58"/>
      <c r="AH1947" s="20"/>
    </row>
    <row r="1948" spans="33:34">
      <c r="AG1948" s="58"/>
      <c r="AH1948" s="20"/>
    </row>
    <row r="1949" spans="33:34">
      <c r="AG1949" s="58"/>
      <c r="AH1949" s="20"/>
    </row>
    <row r="1950" spans="33:34">
      <c r="AG1950" s="58"/>
      <c r="AH1950" s="20"/>
    </row>
    <row r="1951" spans="33:34">
      <c r="AG1951" s="58"/>
      <c r="AH1951" s="20"/>
    </row>
    <row r="1952" spans="33:34">
      <c r="AG1952" s="58"/>
      <c r="AH1952" s="20"/>
    </row>
    <row r="1953" spans="33:34">
      <c r="AG1953" s="58"/>
      <c r="AH1953" s="20"/>
    </row>
    <row r="1954" spans="33:34">
      <c r="AG1954" s="58"/>
      <c r="AH1954" s="20"/>
    </row>
    <row r="1955" spans="33:34">
      <c r="AG1955" s="58"/>
      <c r="AH1955" s="20"/>
    </row>
    <row r="1956" spans="33:34">
      <c r="AG1956" s="58"/>
      <c r="AH1956" s="20"/>
    </row>
    <row r="1957" spans="33:34">
      <c r="AG1957" s="58"/>
      <c r="AH1957" s="20"/>
    </row>
    <row r="1958" spans="33:34">
      <c r="AG1958" s="58"/>
      <c r="AH1958" s="20"/>
    </row>
    <row r="1959" spans="33:34">
      <c r="AG1959" s="58"/>
      <c r="AH1959" s="20"/>
    </row>
    <row r="1960" spans="33:34">
      <c r="AG1960" s="58"/>
      <c r="AH1960" s="20"/>
    </row>
    <row r="1961" spans="33:34">
      <c r="AG1961" s="58"/>
      <c r="AH1961" s="20"/>
    </row>
    <row r="1962" spans="33:34">
      <c r="AG1962" s="58"/>
      <c r="AH1962" s="20"/>
    </row>
    <row r="1963" spans="33:34">
      <c r="AG1963" s="58"/>
      <c r="AH1963" s="20"/>
    </row>
    <row r="1964" spans="33:34">
      <c r="AG1964" s="58"/>
      <c r="AH1964" s="20"/>
    </row>
    <row r="1965" spans="33:34">
      <c r="AG1965" s="58"/>
      <c r="AH1965" s="20"/>
    </row>
    <row r="1966" spans="33:34">
      <c r="AG1966" s="58"/>
      <c r="AH1966" s="20"/>
    </row>
    <row r="1967" spans="33:34">
      <c r="AG1967" s="58"/>
      <c r="AH1967" s="20"/>
    </row>
    <row r="1968" spans="33:34">
      <c r="AG1968" s="58"/>
      <c r="AH1968" s="20"/>
    </row>
    <row r="1969" spans="33:34">
      <c r="AG1969" s="58"/>
      <c r="AH1969" s="20"/>
    </row>
    <row r="1970" spans="33:34">
      <c r="AG1970" s="58"/>
      <c r="AH1970" s="20"/>
    </row>
    <row r="1971" spans="33:34">
      <c r="AG1971" s="58"/>
      <c r="AH1971" s="20"/>
    </row>
    <row r="1972" spans="33:34">
      <c r="AG1972" s="58"/>
      <c r="AH1972" s="20"/>
    </row>
    <row r="1973" spans="33:34">
      <c r="AG1973" s="58"/>
      <c r="AH1973" s="20"/>
    </row>
    <row r="1974" spans="33:34">
      <c r="AG1974" s="58"/>
      <c r="AH1974" s="20"/>
    </row>
    <row r="1975" spans="33:34">
      <c r="AG1975" s="58"/>
      <c r="AH1975" s="20"/>
    </row>
    <row r="1976" spans="33:34">
      <c r="AG1976" s="58"/>
      <c r="AH1976" s="20"/>
    </row>
    <row r="1977" spans="33:34">
      <c r="AG1977" s="58"/>
      <c r="AH1977" s="20"/>
    </row>
    <row r="1978" spans="33:34">
      <c r="AG1978" s="58"/>
      <c r="AH1978" s="20"/>
    </row>
    <row r="1979" spans="33:34">
      <c r="AG1979" s="58"/>
      <c r="AH1979" s="20"/>
    </row>
    <row r="1980" spans="33:34">
      <c r="AG1980" s="58"/>
      <c r="AH1980" s="20"/>
    </row>
    <row r="1981" spans="33:34">
      <c r="AG1981" s="58"/>
      <c r="AH1981" s="20"/>
    </row>
    <row r="1982" spans="33:34">
      <c r="AG1982" s="58"/>
      <c r="AH1982" s="20"/>
    </row>
    <row r="1983" spans="33:34">
      <c r="AG1983" s="58"/>
      <c r="AH1983" s="20"/>
    </row>
    <row r="1984" spans="33:34">
      <c r="AG1984" s="58"/>
      <c r="AH1984" s="20"/>
    </row>
    <row r="1985" spans="33:34">
      <c r="AG1985" s="58"/>
      <c r="AH1985" s="20"/>
    </row>
    <row r="1986" spans="33:34">
      <c r="AG1986" s="58"/>
      <c r="AH1986" s="20"/>
    </row>
    <row r="1987" spans="33:34">
      <c r="AG1987" s="58"/>
      <c r="AH1987" s="20"/>
    </row>
    <row r="1988" spans="33:34">
      <c r="AG1988" s="58"/>
      <c r="AH1988" s="20"/>
    </row>
    <row r="1989" spans="33:34">
      <c r="AG1989" s="58"/>
      <c r="AH1989" s="20"/>
    </row>
    <row r="1990" spans="33:34">
      <c r="AG1990" s="58"/>
      <c r="AH1990" s="20"/>
    </row>
    <row r="1991" spans="33:34">
      <c r="AG1991" s="58"/>
      <c r="AH1991" s="20"/>
    </row>
    <row r="1992" spans="33:34">
      <c r="AG1992" s="58"/>
      <c r="AH1992" s="20"/>
    </row>
    <row r="1993" spans="33:34">
      <c r="AG1993" s="58"/>
      <c r="AH1993" s="20"/>
    </row>
    <row r="1994" spans="33:34">
      <c r="AG1994" s="58"/>
      <c r="AH1994" s="20"/>
    </row>
    <row r="1995" spans="33:34">
      <c r="AG1995" s="58"/>
      <c r="AH1995" s="20"/>
    </row>
    <row r="1996" spans="33:34">
      <c r="AG1996" s="58"/>
      <c r="AH1996" s="20"/>
    </row>
    <row r="1997" spans="33:34">
      <c r="AG1997" s="58"/>
      <c r="AH1997" s="20"/>
    </row>
    <row r="1998" spans="33:34">
      <c r="AG1998" s="58"/>
      <c r="AH1998" s="20"/>
    </row>
    <row r="1999" spans="33:34">
      <c r="AG1999" s="58"/>
      <c r="AH1999" s="20"/>
    </row>
    <row r="2000" spans="33:34">
      <c r="AG2000" s="58"/>
      <c r="AH2000" s="20"/>
    </row>
    <row r="2001" spans="33:34">
      <c r="AG2001" s="58"/>
      <c r="AH2001" s="20"/>
    </row>
    <row r="2002" spans="33:34">
      <c r="AG2002" s="58"/>
      <c r="AH2002" s="20"/>
    </row>
    <row r="2003" spans="33:34">
      <c r="AG2003" s="58"/>
      <c r="AH2003" s="20"/>
    </row>
    <row r="2004" spans="33:34">
      <c r="AG2004" s="58"/>
      <c r="AH2004" s="20"/>
    </row>
    <row r="2005" spans="33:34">
      <c r="AG2005" s="58"/>
      <c r="AH2005" s="20"/>
    </row>
    <row r="2006" spans="33:34">
      <c r="AG2006" s="58"/>
      <c r="AH2006" s="20"/>
    </row>
    <row r="2007" spans="33:34">
      <c r="AG2007" s="58"/>
      <c r="AH2007" s="20"/>
    </row>
    <row r="2008" spans="33:34">
      <c r="AG2008" s="58"/>
      <c r="AH2008" s="20"/>
    </row>
    <row r="2009" spans="33:34">
      <c r="AG2009" s="58"/>
      <c r="AH2009" s="20"/>
    </row>
    <row r="2010" spans="33:34">
      <c r="AG2010" s="58"/>
      <c r="AH2010" s="20"/>
    </row>
    <row r="2011" spans="33:34">
      <c r="AG2011" s="58"/>
      <c r="AH2011" s="20"/>
    </row>
    <row r="2012" spans="33:34">
      <c r="AG2012" s="58"/>
      <c r="AH2012" s="20"/>
    </row>
    <row r="2013" spans="33:34">
      <c r="AG2013" s="58"/>
      <c r="AH2013" s="20"/>
    </row>
    <row r="2014" spans="33:34">
      <c r="AG2014" s="58"/>
      <c r="AH2014" s="20"/>
    </row>
    <row r="2015" spans="33:34">
      <c r="AG2015" s="58"/>
      <c r="AH2015" s="20"/>
    </row>
    <row r="2016" spans="33:34">
      <c r="AG2016" s="58"/>
      <c r="AH2016" s="20"/>
    </row>
    <row r="2017" spans="33:34">
      <c r="AG2017" s="58"/>
      <c r="AH2017" s="20"/>
    </row>
    <row r="2018" spans="33:34">
      <c r="AG2018" s="58"/>
      <c r="AH2018" s="20"/>
    </row>
    <row r="2019" spans="33:34">
      <c r="AG2019" s="58"/>
      <c r="AH2019" s="20"/>
    </row>
    <row r="2020" spans="33:34">
      <c r="AG2020" s="58"/>
      <c r="AH2020" s="20"/>
    </row>
    <row r="2021" spans="33:34">
      <c r="AG2021" s="58"/>
      <c r="AH2021" s="20"/>
    </row>
    <row r="2022" spans="33:34">
      <c r="AG2022" s="58"/>
      <c r="AH2022" s="20"/>
    </row>
    <row r="2023" spans="33:34">
      <c r="AG2023" s="58"/>
      <c r="AH2023" s="20"/>
    </row>
    <row r="2024" spans="33:34">
      <c r="AG2024" s="58"/>
      <c r="AH2024" s="20"/>
    </row>
    <row r="2025" spans="33:34">
      <c r="AG2025" s="58"/>
      <c r="AH2025" s="20"/>
    </row>
    <row r="2026" spans="33:34">
      <c r="AG2026" s="58"/>
      <c r="AH2026" s="20"/>
    </row>
    <row r="2027" spans="33:34">
      <c r="AG2027" s="58"/>
      <c r="AH2027" s="20"/>
    </row>
    <row r="2028" spans="33:34">
      <c r="AG2028" s="58"/>
      <c r="AH2028" s="20"/>
    </row>
    <row r="2029" spans="33:34">
      <c r="AG2029" s="58"/>
      <c r="AH2029" s="20"/>
    </row>
    <row r="2030" spans="33:34">
      <c r="AG2030" s="58"/>
      <c r="AH2030" s="20"/>
    </row>
    <row r="2031" spans="33:34">
      <c r="AG2031" s="58"/>
      <c r="AH2031" s="20"/>
    </row>
    <row r="2032" spans="33:34">
      <c r="AG2032" s="58"/>
      <c r="AH2032" s="20"/>
    </row>
    <row r="2033" spans="33:34">
      <c r="AG2033" s="58"/>
      <c r="AH2033" s="20"/>
    </row>
    <row r="2034" spans="33:34">
      <c r="AG2034" s="58"/>
      <c r="AH2034" s="20"/>
    </row>
    <row r="2035" spans="33:34">
      <c r="AG2035" s="58"/>
      <c r="AH2035" s="20"/>
    </row>
    <row r="2036" spans="33:34">
      <c r="AG2036" s="58"/>
      <c r="AH2036" s="20"/>
    </row>
    <row r="2037" spans="33:34">
      <c r="AG2037" s="58"/>
      <c r="AH2037" s="20"/>
    </row>
    <row r="2038" spans="33:34">
      <c r="AG2038" s="58"/>
      <c r="AH2038" s="20"/>
    </row>
    <row r="2039" spans="33:34">
      <c r="AG2039" s="58"/>
      <c r="AH2039" s="20"/>
    </row>
    <row r="2040" spans="33:34">
      <c r="AG2040" s="58"/>
      <c r="AH2040" s="20"/>
    </row>
    <row r="2041" spans="33:34">
      <c r="AG2041" s="58"/>
      <c r="AH2041" s="20"/>
    </row>
    <row r="2042" spans="33:34">
      <c r="AG2042" s="58"/>
      <c r="AH2042" s="20"/>
    </row>
    <row r="2043" spans="33:34">
      <c r="AG2043" s="58"/>
      <c r="AH2043" s="20"/>
    </row>
    <row r="2044" spans="33:34">
      <c r="AG2044" s="58"/>
      <c r="AH2044" s="20"/>
    </row>
    <row r="2045" spans="33:34">
      <c r="AG2045" s="58"/>
      <c r="AH2045" s="20"/>
    </row>
    <row r="2046" spans="33:34">
      <c r="AG2046" s="58"/>
      <c r="AH2046" s="20"/>
    </row>
    <row r="2047" spans="33:34">
      <c r="AG2047" s="58"/>
      <c r="AH2047" s="20"/>
    </row>
    <row r="2048" spans="33:34">
      <c r="AG2048" s="58"/>
      <c r="AH2048" s="20"/>
    </row>
    <row r="2049" spans="33:34">
      <c r="AG2049" s="58"/>
      <c r="AH2049" s="20"/>
    </row>
    <row r="2050" spans="33:34">
      <c r="AG2050" s="58"/>
      <c r="AH2050" s="20"/>
    </row>
    <row r="2051" spans="33:34">
      <c r="AG2051" s="58"/>
      <c r="AH2051" s="20"/>
    </row>
    <row r="2052" spans="33:34">
      <c r="AG2052" s="58"/>
      <c r="AH2052" s="20"/>
    </row>
    <row r="2053" spans="33:34">
      <c r="AG2053" s="58"/>
      <c r="AH2053" s="20"/>
    </row>
    <row r="2054" spans="33:34">
      <c r="AG2054" s="58"/>
      <c r="AH2054" s="20"/>
    </row>
    <row r="2055" spans="33:34">
      <c r="AG2055" s="58"/>
      <c r="AH2055" s="20"/>
    </row>
    <row r="2056" spans="33:34">
      <c r="AG2056" s="58"/>
      <c r="AH2056" s="20"/>
    </row>
    <row r="2057" spans="33:34">
      <c r="AG2057" s="58"/>
      <c r="AH2057" s="20"/>
    </row>
    <row r="2058" spans="33:34">
      <c r="AG2058" s="58"/>
      <c r="AH2058" s="20"/>
    </row>
    <row r="2059" spans="33:34">
      <c r="AG2059" s="58"/>
      <c r="AH2059" s="20"/>
    </row>
    <row r="2060" spans="33:34">
      <c r="AG2060" s="58"/>
      <c r="AH2060" s="20"/>
    </row>
    <row r="2061" spans="33:34">
      <c r="AG2061" s="58"/>
      <c r="AH2061" s="20"/>
    </row>
    <row r="2062" spans="33:34">
      <c r="AG2062" s="58"/>
      <c r="AH2062" s="20"/>
    </row>
    <row r="2063" spans="33:34">
      <c r="AG2063" s="58"/>
      <c r="AH2063" s="20"/>
    </row>
    <row r="2064" spans="33:34">
      <c r="AG2064" s="58"/>
      <c r="AH2064" s="20"/>
    </row>
    <row r="2065" spans="33:34">
      <c r="AG2065" s="58"/>
      <c r="AH2065" s="20"/>
    </row>
    <row r="2066" spans="33:34">
      <c r="AG2066" s="58"/>
      <c r="AH2066" s="20"/>
    </row>
    <row r="2067" spans="33:34">
      <c r="AG2067" s="58"/>
      <c r="AH2067" s="20"/>
    </row>
    <row r="2068" spans="33:34">
      <c r="AG2068" s="58"/>
      <c r="AH2068" s="20"/>
    </row>
    <row r="2069" spans="33:34">
      <c r="AG2069" s="58"/>
      <c r="AH2069" s="20"/>
    </row>
    <row r="2070" spans="33:34">
      <c r="AG2070" s="58"/>
      <c r="AH2070" s="20"/>
    </row>
    <row r="2071" spans="33:34">
      <c r="AG2071" s="58"/>
      <c r="AH2071" s="20"/>
    </row>
    <row r="2072" spans="33:34">
      <c r="AG2072" s="58"/>
      <c r="AH2072" s="20"/>
    </row>
    <row r="2073" spans="33:34">
      <c r="AG2073" s="58"/>
      <c r="AH2073" s="20"/>
    </row>
    <row r="2074" spans="33:34">
      <c r="AG2074" s="58"/>
      <c r="AH2074" s="20"/>
    </row>
    <row r="2075" spans="33:34">
      <c r="AG2075" s="58"/>
      <c r="AH2075" s="20"/>
    </row>
    <row r="2076" spans="33:34">
      <c r="AG2076" s="58"/>
      <c r="AH2076" s="20"/>
    </row>
    <row r="2077" spans="33:34">
      <c r="AG2077" s="58"/>
      <c r="AH2077" s="20"/>
    </row>
    <row r="2078" spans="33:34">
      <c r="AG2078" s="58"/>
      <c r="AH2078" s="20"/>
    </row>
    <row r="2079" spans="33:34">
      <c r="AG2079" s="58"/>
      <c r="AH2079" s="20"/>
    </row>
    <row r="2080" spans="33:34">
      <c r="AG2080" s="58"/>
      <c r="AH2080" s="20"/>
    </row>
    <row r="2081" spans="33:34">
      <c r="AG2081" s="58"/>
      <c r="AH2081" s="20"/>
    </row>
    <row r="2082" spans="33:34">
      <c r="AG2082" s="58"/>
      <c r="AH2082" s="20"/>
    </row>
    <row r="2083" spans="33:34">
      <c r="AG2083" s="58"/>
      <c r="AH2083" s="20"/>
    </row>
    <row r="2084" spans="33:34">
      <c r="AG2084" s="58"/>
      <c r="AH2084" s="20"/>
    </row>
    <row r="2085" spans="33:34">
      <c r="AG2085" s="58"/>
      <c r="AH2085" s="20"/>
    </row>
    <row r="2086" spans="33:34">
      <c r="AG2086" s="58"/>
      <c r="AH2086" s="20"/>
    </row>
    <row r="2087" spans="33:34">
      <c r="AG2087" s="58"/>
      <c r="AH2087" s="20"/>
    </row>
    <row r="2088" spans="33:34">
      <c r="AG2088" s="58"/>
      <c r="AH2088" s="20"/>
    </row>
    <row r="2089" spans="33:34">
      <c r="AG2089" s="58"/>
      <c r="AH2089" s="20"/>
    </row>
    <row r="2090" spans="33:34">
      <c r="AG2090" s="58"/>
      <c r="AH2090" s="20"/>
    </row>
    <row r="2091" spans="33:34">
      <c r="AG2091" s="58"/>
      <c r="AH2091" s="20"/>
    </row>
    <row r="2092" spans="33:34">
      <c r="AG2092" s="58"/>
      <c r="AH2092" s="20"/>
    </row>
    <row r="2093" spans="33:34">
      <c r="AG2093" s="58"/>
      <c r="AH2093" s="20"/>
    </row>
    <row r="2094" spans="33:34">
      <c r="AG2094" s="58"/>
      <c r="AH2094" s="20"/>
    </row>
    <row r="2095" spans="33:34">
      <c r="AG2095" s="58"/>
      <c r="AH2095" s="20"/>
    </row>
    <row r="2096" spans="33:34">
      <c r="AG2096" s="58"/>
      <c r="AH2096" s="20"/>
    </row>
    <row r="2097" spans="33:34">
      <c r="AG2097" s="58"/>
      <c r="AH2097" s="20"/>
    </row>
    <row r="2098" spans="33:34">
      <c r="AG2098" s="58"/>
      <c r="AH2098" s="20"/>
    </row>
    <row r="2099" spans="33:34">
      <c r="AG2099" s="58"/>
      <c r="AH2099" s="20"/>
    </row>
    <row r="2100" spans="33:34">
      <c r="AG2100" s="58"/>
      <c r="AH2100" s="20"/>
    </row>
    <row r="2101" spans="33:34">
      <c r="AG2101" s="58"/>
      <c r="AH2101" s="20"/>
    </row>
    <row r="2102" spans="33:34">
      <c r="AG2102" s="58"/>
      <c r="AH2102" s="20"/>
    </row>
    <row r="2103" spans="33:34">
      <c r="AG2103" s="58"/>
      <c r="AH2103" s="20"/>
    </row>
    <row r="2104" spans="33:34">
      <c r="AG2104" s="58"/>
      <c r="AH2104" s="20"/>
    </row>
    <row r="2105" spans="33:34">
      <c r="AG2105" s="58"/>
      <c r="AH2105" s="20"/>
    </row>
    <row r="2106" spans="33:34">
      <c r="AG2106" s="58"/>
      <c r="AH2106" s="20"/>
    </row>
    <row r="2107" spans="33:34">
      <c r="AG2107" s="58"/>
      <c r="AH2107" s="20"/>
    </row>
    <row r="2108" spans="33:34">
      <c r="AG2108" s="58"/>
      <c r="AH2108" s="20"/>
    </row>
    <row r="2109" spans="33:34">
      <c r="AG2109" s="58"/>
      <c r="AH2109" s="20"/>
    </row>
    <row r="2110" spans="33:34">
      <c r="AG2110" s="58"/>
      <c r="AH2110" s="20"/>
    </row>
    <row r="2111" spans="33:34">
      <c r="AG2111" s="58"/>
      <c r="AH2111" s="20"/>
    </row>
    <row r="2112" spans="33:34">
      <c r="AG2112" s="58"/>
      <c r="AH2112" s="20"/>
    </row>
    <row r="2113" spans="33:34">
      <c r="AG2113" s="58"/>
      <c r="AH2113" s="20"/>
    </row>
    <row r="2114" spans="33:34">
      <c r="AG2114" s="58"/>
      <c r="AH2114" s="20"/>
    </row>
    <row r="2115" spans="33:34">
      <c r="AG2115" s="58"/>
      <c r="AH2115" s="20"/>
    </row>
    <row r="2116" spans="33:34">
      <c r="AG2116" s="58"/>
      <c r="AH2116" s="20"/>
    </row>
    <row r="2117" spans="33:34">
      <c r="AG2117" s="58"/>
      <c r="AH2117" s="20"/>
    </row>
    <row r="2118" spans="33:34">
      <c r="AG2118" s="58"/>
      <c r="AH2118" s="20"/>
    </row>
    <row r="2119" spans="33:34">
      <c r="AG2119" s="58"/>
      <c r="AH2119" s="20"/>
    </row>
    <row r="2120" spans="33:34">
      <c r="AG2120" s="58"/>
      <c r="AH2120" s="20"/>
    </row>
    <row r="2121" spans="33:34">
      <c r="AG2121" s="58"/>
      <c r="AH2121" s="20"/>
    </row>
    <row r="2122" spans="33:34">
      <c r="AG2122" s="58"/>
      <c r="AH2122" s="20"/>
    </row>
    <row r="2123" spans="33:34">
      <c r="AG2123" s="58"/>
      <c r="AH2123" s="20"/>
    </row>
    <row r="2124" spans="33:34">
      <c r="AG2124" s="58"/>
      <c r="AH2124" s="20"/>
    </row>
    <row r="2125" spans="33:34">
      <c r="AG2125" s="58"/>
      <c r="AH2125" s="20"/>
    </row>
    <row r="2126" spans="33:34">
      <c r="AG2126" s="58"/>
      <c r="AH2126" s="20"/>
    </row>
    <row r="2127" spans="33:34">
      <c r="AG2127" s="58"/>
      <c r="AH2127" s="20"/>
    </row>
    <row r="2128" spans="33:34">
      <c r="AG2128" s="58"/>
      <c r="AH2128" s="20"/>
    </row>
    <row r="2129" spans="33:34">
      <c r="AG2129" s="58"/>
      <c r="AH2129" s="20"/>
    </row>
    <row r="2130" spans="33:34">
      <c r="AG2130" s="58"/>
      <c r="AH2130" s="20"/>
    </row>
    <row r="2131" spans="33:34">
      <c r="AG2131" s="58"/>
      <c r="AH2131" s="20"/>
    </row>
    <row r="2132" spans="33:34">
      <c r="AG2132" s="58"/>
      <c r="AH2132" s="20"/>
    </row>
    <row r="2133" spans="33:34">
      <c r="AG2133" s="58"/>
      <c r="AH2133" s="20"/>
    </row>
    <row r="2134" spans="33:34">
      <c r="AG2134" s="58"/>
      <c r="AH2134" s="20"/>
    </row>
    <row r="2135" spans="33:34">
      <c r="AG2135" s="58"/>
      <c r="AH2135" s="20"/>
    </row>
    <row r="2136" spans="33:34">
      <c r="AG2136" s="58"/>
      <c r="AH2136" s="20"/>
    </row>
    <row r="2137" spans="33:34">
      <c r="AG2137" s="58"/>
      <c r="AH2137" s="20"/>
    </row>
    <row r="2138" spans="33:34">
      <c r="AG2138" s="58"/>
      <c r="AH2138" s="20"/>
    </row>
    <row r="2139" spans="33:34">
      <c r="AG2139" s="58"/>
      <c r="AH2139" s="20"/>
    </row>
    <row r="2140" spans="33:34">
      <c r="AG2140" s="58"/>
      <c r="AH2140" s="20"/>
    </row>
    <row r="2141" spans="33:34">
      <c r="AG2141" s="58"/>
      <c r="AH2141" s="20"/>
    </row>
    <row r="2142" spans="33:34">
      <c r="AG2142" s="58"/>
      <c r="AH2142" s="20"/>
    </row>
    <row r="2143" spans="33:34">
      <c r="AG2143" s="58"/>
      <c r="AH2143" s="20"/>
    </row>
    <row r="2144" spans="33:34">
      <c r="AG2144" s="58"/>
      <c r="AH2144" s="20"/>
    </row>
    <row r="2145" spans="33:34">
      <c r="AG2145" s="58"/>
      <c r="AH2145" s="20"/>
    </row>
    <row r="2146" spans="33:34">
      <c r="AG2146" s="58"/>
      <c r="AH2146" s="20"/>
    </row>
    <row r="2147" spans="33:34">
      <c r="AG2147" s="58"/>
      <c r="AH2147" s="20"/>
    </row>
    <row r="2148" spans="33:34">
      <c r="AG2148" s="58"/>
      <c r="AH2148" s="20"/>
    </row>
    <row r="2149" spans="33:34">
      <c r="AG2149" s="58"/>
      <c r="AH2149" s="20"/>
    </row>
    <row r="2150" spans="33:34">
      <c r="AG2150" s="58"/>
      <c r="AH2150" s="20"/>
    </row>
    <row r="2151" spans="33:34">
      <c r="AG2151" s="58"/>
      <c r="AH2151" s="20"/>
    </row>
    <row r="2152" spans="33:34">
      <c r="AG2152" s="58"/>
      <c r="AH2152" s="20"/>
    </row>
    <row r="2153" spans="33:34">
      <c r="AG2153" s="58"/>
      <c r="AH2153" s="20"/>
    </row>
    <row r="2154" spans="33:34">
      <c r="AG2154" s="58"/>
      <c r="AH2154" s="20"/>
    </row>
    <row r="2155" spans="33:34">
      <c r="AG2155" s="58"/>
      <c r="AH2155" s="20"/>
    </row>
    <row r="2156" spans="33:34">
      <c r="AG2156" s="58"/>
      <c r="AH2156" s="20"/>
    </row>
    <row r="2157" spans="33:34">
      <c r="AG2157" s="58"/>
      <c r="AH2157" s="20"/>
    </row>
    <row r="2158" spans="33:34">
      <c r="AG2158" s="58"/>
      <c r="AH2158" s="20"/>
    </row>
    <row r="2159" spans="33:34">
      <c r="AG2159" s="58"/>
      <c r="AH2159" s="20"/>
    </row>
    <row r="2160" spans="33:34">
      <c r="AG2160" s="58"/>
      <c r="AH2160" s="20"/>
    </row>
    <row r="2161" spans="33:34">
      <c r="AG2161" s="58"/>
      <c r="AH2161" s="20"/>
    </row>
    <row r="2162" spans="33:34">
      <c r="AG2162" s="58"/>
      <c r="AH2162" s="20"/>
    </row>
    <row r="2163" spans="33:34">
      <c r="AG2163" s="58"/>
      <c r="AH2163" s="20"/>
    </row>
    <row r="2164" spans="33:34">
      <c r="AG2164" s="58"/>
      <c r="AH2164" s="20"/>
    </row>
    <row r="2165" spans="33:34">
      <c r="AG2165" s="58"/>
      <c r="AH2165" s="20"/>
    </row>
    <row r="2166" spans="33:34">
      <c r="AG2166" s="58"/>
      <c r="AH2166" s="20"/>
    </row>
    <row r="2167" spans="33:34">
      <c r="AG2167" s="58"/>
      <c r="AH2167" s="20"/>
    </row>
    <row r="2168" spans="33:34">
      <c r="AG2168" s="58"/>
      <c r="AH2168" s="20"/>
    </row>
    <row r="2169" spans="33:34">
      <c r="AG2169" s="58"/>
      <c r="AH2169" s="20"/>
    </row>
    <row r="2170" spans="33:34">
      <c r="AG2170" s="58"/>
      <c r="AH2170" s="20"/>
    </row>
    <row r="2171" spans="33:34">
      <c r="AG2171" s="58"/>
      <c r="AH2171" s="20"/>
    </row>
    <row r="2172" spans="33:34">
      <c r="AG2172" s="58"/>
      <c r="AH2172" s="20"/>
    </row>
    <row r="2173" spans="33:34">
      <c r="AG2173" s="58"/>
      <c r="AH2173" s="20"/>
    </row>
    <row r="2174" spans="33:34">
      <c r="AG2174" s="58"/>
      <c r="AH2174" s="20"/>
    </row>
    <row r="2175" spans="33:34">
      <c r="AG2175" s="58"/>
      <c r="AH2175" s="20"/>
    </row>
    <row r="2176" spans="33:34">
      <c r="AG2176" s="58"/>
      <c r="AH2176" s="20"/>
    </row>
    <row r="2177" spans="33:34">
      <c r="AG2177" s="58"/>
      <c r="AH2177" s="20"/>
    </row>
    <row r="2178" spans="33:34">
      <c r="AG2178" s="58"/>
      <c r="AH2178" s="20"/>
    </row>
    <row r="2179" spans="33:34">
      <c r="AG2179" s="58"/>
      <c r="AH2179" s="20"/>
    </row>
    <row r="2180" spans="33:34">
      <c r="AG2180" s="58"/>
      <c r="AH2180" s="20"/>
    </row>
    <row r="2181" spans="33:34">
      <c r="AG2181" s="58"/>
      <c r="AH2181" s="20"/>
    </row>
    <row r="2182" spans="33:34">
      <c r="AG2182" s="58"/>
      <c r="AH2182" s="20"/>
    </row>
    <row r="2183" spans="33:34">
      <c r="AG2183" s="58"/>
      <c r="AH2183" s="20"/>
    </row>
    <row r="2184" spans="33:34">
      <c r="AG2184" s="58"/>
      <c r="AH2184" s="20"/>
    </row>
    <row r="2185" spans="33:34">
      <c r="AG2185" s="58"/>
      <c r="AH2185" s="20"/>
    </row>
    <row r="2186" spans="33:34">
      <c r="AG2186" s="58"/>
      <c r="AH2186" s="20"/>
    </row>
    <row r="2187" spans="33:34">
      <c r="AG2187" s="58"/>
      <c r="AH2187" s="20"/>
    </row>
    <row r="2188" spans="33:34">
      <c r="AG2188" s="58"/>
      <c r="AH2188" s="20"/>
    </row>
    <row r="2189" spans="33:34">
      <c r="AG2189" s="58"/>
      <c r="AH2189" s="20"/>
    </row>
    <row r="2190" spans="33:34">
      <c r="AG2190" s="58"/>
      <c r="AH2190" s="20"/>
    </row>
    <row r="2191" spans="33:34">
      <c r="AG2191" s="58"/>
      <c r="AH2191" s="20"/>
    </row>
    <row r="2192" spans="33:34">
      <c r="AG2192" s="58"/>
      <c r="AH2192" s="20"/>
    </row>
    <row r="2193" spans="33:34">
      <c r="AG2193" s="58"/>
      <c r="AH2193" s="20"/>
    </row>
    <row r="2194" spans="33:34">
      <c r="AG2194" s="58"/>
      <c r="AH2194" s="20"/>
    </row>
    <row r="2195" spans="33:34">
      <c r="AG2195" s="58"/>
      <c r="AH2195" s="20"/>
    </row>
    <row r="2196" spans="33:34">
      <c r="AG2196" s="58"/>
      <c r="AH2196" s="20"/>
    </row>
    <row r="2197" spans="33:34">
      <c r="AG2197" s="58"/>
      <c r="AH2197" s="20"/>
    </row>
    <row r="2198" spans="33:34">
      <c r="AG2198" s="58"/>
      <c r="AH2198" s="20"/>
    </row>
    <row r="2199" spans="33:34">
      <c r="AG2199" s="58"/>
      <c r="AH2199" s="20"/>
    </row>
    <row r="2200" spans="33:34">
      <c r="AG2200" s="58"/>
      <c r="AH2200" s="20"/>
    </row>
    <row r="2201" spans="33:34">
      <c r="AG2201" s="58"/>
      <c r="AH2201" s="20"/>
    </row>
    <row r="2202" spans="33:34">
      <c r="AG2202" s="58"/>
      <c r="AH2202" s="20"/>
    </row>
    <row r="2203" spans="33:34">
      <c r="AG2203" s="58"/>
      <c r="AH2203" s="20"/>
    </row>
    <row r="2204" spans="33:34">
      <c r="AG2204" s="58"/>
      <c r="AH2204" s="20"/>
    </row>
    <row r="2205" spans="33:34">
      <c r="AG2205" s="58"/>
      <c r="AH2205" s="20"/>
    </row>
    <row r="2206" spans="33:34">
      <c r="AG2206" s="58"/>
      <c r="AH2206" s="20"/>
    </row>
    <row r="2207" spans="33:34">
      <c r="AG2207" s="58"/>
      <c r="AH2207" s="20"/>
    </row>
    <row r="2208" spans="33:34">
      <c r="AG2208" s="58"/>
      <c r="AH2208" s="20"/>
    </row>
    <row r="2209" spans="33:34">
      <c r="AG2209" s="58"/>
      <c r="AH2209" s="20"/>
    </row>
    <row r="2210" spans="33:34">
      <c r="AG2210" s="58"/>
      <c r="AH2210" s="20"/>
    </row>
    <row r="2211" spans="33:34">
      <c r="AG2211" s="58"/>
      <c r="AH2211" s="20"/>
    </row>
    <row r="2212" spans="33:34">
      <c r="AG2212" s="58"/>
      <c r="AH2212" s="20"/>
    </row>
    <row r="2213" spans="33:34">
      <c r="AG2213" s="58"/>
      <c r="AH2213" s="20"/>
    </row>
    <row r="2214" spans="33:34">
      <c r="AG2214" s="58"/>
      <c r="AH2214" s="20"/>
    </row>
    <row r="2215" spans="33:34">
      <c r="AG2215" s="58"/>
      <c r="AH2215" s="20"/>
    </row>
    <row r="2216" spans="33:34">
      <c r="AG2216" s="58"/>
      <c r="AH2216" s="20"/>
    </row>
    <row r="2217" spans="33:34">
      <c r="AG2217" s="58"/>
      <c r="AH2217" s="20"/>
    </row>
    <row r="2218" spans="33:34">
      <c r="AG2218" s="58"/>
      <c r="AH2218" s="20"/>
    </row>
    <row r="2219" spans="33:34">
      <c r="AG2219" s="58"/>
      <c r="AH2219" s="20"/>
    </row>
    <row r="2220" spans="33:34">
      <c r="AG2220" s="58"/>
      <c r="AH2220" s="20"/>
    </row>
    <row r="2221" spans="33:34">
      <c r="AG2221" s="58"/>
      <c r="AH2221" s="20"/>
    </row>
    <row r="2222" spans="33:34">
      <c r="AG2222" s="58"/>
      <c r="AH2222" s="20"/>
    </row>
    <row r="2223" spans="33:34">
      <c r="AG2223" s="58"/>
      <c r="AH2223" s="20"/>
    </row>
    <row r="2224" spans="33:34">
      <c r="AG2224" s="58"/>
      <c r="AH2224" s="20"/>
    </row>
    <row r="2225" spans="33:34">
      <c r="AG2225" s="58"/>
      <c r="AH2225" s="20"/>
    </row>
    <row r="2226" spans="33:34">
      <c r="AG2226" s="58"/>
      <c r="AH2226" s="20"/>
    </row>
    <row r="2227" spans="33:34">
      <c r="AG2227" s="58"/>
      <c r="AH2227" s="20"/>
    </row>
    <row r="2228" spans="33:34">
      <c r="AG2228" s="58"/>
      <c r="AH2228" s="20"/>
    </row>
    <row r="2229" spans="33:34">
      <c r="AG2229" s="58"/>
      <c r="AH2229" s="20"/>
    </row>
    <row r="2230" spans="33:34">
      <c r="AG2230" s="58"/>
      <c r="AH2230" s="20"/>
    </row>
    <row r="2231" spans="33:34">
      <c r="AG2231" s="58"/>
      <c r="AH2231" s="20"/>
    </row>
    <row r="2232" spans="33:34">
      <c r="AG2232" s="58"/>
      <c r="AH2232" s="20"/>
    </row>
    <row r="2233" spans="33:34">
      <c r="AG2233" s="58"/>
      <c r="AH2233" s="20"/>
    </row>
    <row r="2234" spans="33:34">
      <c r="AG2234" s="58"/>
      <c r="AH2234" s="20"/>
    </row>
    <row r="2235" spans="33:34">
      <c r="AG2235" s="58"/>
      <c r="AH2235" s="20"/>
    </row>
    <row r="2236" spans="33:34">
      <c r="AG2236" s="58"/>
      <c r="AH2236" s="20"/>
    </row>
    <row r="2237" spans="33:34">
      <c r="AG2237" s="58"/>
      <c r="AH2237" s="20"/>
    </row>
    <row r="2238" spans="33:34">
      <c r="AG2238" s="58"/>
      <c r="AH2238" s="20"/>
    </row>
    <row r="2239" spans="33:34">
      <c r="AG2239" s="58"/>
      <c r="AH2239" s="20"/>
    </row>
    <row r="2240" spans="33:34">
      <c r="AG2240" s="58"/>
      <c r="AH2240" s="20"/>
    </row>
    <row r="2241" spans="33:34">
      <c r="AG2241" s="58"/>
      <c r="AH2241" s="20"/>
    </row>
    <row r="2242" spans="33:34">
      <c r="AG2242" s="58"/>
      <c r="AH2242" s="20"/>
    </row>
    <row r="2243" spans="33:34">
      <c r="AG2243" s="58"/>
      <c r="AH2243" s="20"/>
    </row>
    <row r="2244" spans="33:34">
      <c r="AG2244" s="58"/>
      <c r="AH2244" s="20"/>
    </row>
    <row r="2245" spans="33:34">
      <c r="AG2245" s="58"/>
      <c r="AH2245" s="20"/>
    </row>
    <row r="2246" spans="33:34">
      <c r="AG2246" s="58"/>
      <c r="AH2246" s="20"/>
    </row>
    <row r="2247" spans="33:34">
      <c r="AG2247" s="58"/>
      <c r="AH2247" s="20"/>
    </row>
    <row r="2248" spans="33:34">
      <c r="AG2248" s="58"/>
      <c r="AH2248" s="20"/>
    </row>
    <row r="2249" spans="33:34">
      <c r="AG2249" s="58"/>
      <c r="AH2249" s="20"/>
    </row>
    <row r="2250" spans="33:34">
      <c r="AG2250" s="58"/>
      <c r="AH2250" s="20"/>
    </row>
    <row r="2251" spans="33:34">
      <c r="AG2251" s="58"/>
      <c r="AH2251" s="20"/>
    </row>
    <row r="2252" spans="33:34">
      <c r="AG2252" s="58"/>
      <c r="AH2252" s="20"/>
    </row>
    <row r="2253" spans="33:34">
      <c r="AG2253" s="58"/>
      <c r="AH2253" s="20"/>
    </row>
    <row r="2254" spans="33:34">
      <c r="AG2254" s="58"/>
      <c r="AH2254" s="20"/>
    </row>
    <row r="2255" spans="33:34">
      <c r="AG2255" s="58"/>
      <c r="AH2255" s="20"/>
    </row>
    <row r="2256" spans="33:34">
      <c r="AG2256" s="58"/>
      <c r="AH2256" s="20"/>
    </row>
    <row r="2257" spans="33:34">
      <c r="AG2257" s="58"/>
      <c r="AH2257" s="20"/>
    </row>
    <row r="2258" spans="33:34">
      <c r="AG2258" s="58"/>
      <c r="AH2258" s="20"/>
    </row>
    <row r="2259" spans="33:34">
      <c r="AG2259" s="58"/>
      <c r="AH2259" s="20"/>
    </row>
    <row r="2260" spans="33:34">
      <c r="AG2260" s="58"/>
      <c r="AH2260" s="20"/>
    </row>
    <row r="2261" spans="33:34">
      <c r="AG2261" s="58"/>
      <c r="AH2261" s="20"/>
    </row>
    <row r="2262" spans="33:34">
      <c r="AG2262" s="58"/>
      <c r="AH2262" s="20"/>
    </row>
    <row r="2263" spans="33:34">
      <c r="AG2263" s="58"/>
      <c r="AH2263" s="20"/>
    </row>
    <row r="2264" spans="33:34">
      <c r="AG2264" s="58"/>
      <c r="AH2264" s="20"/>
    </row>
    <row r="2265" spans="33:34">
      <c r="AG2265" s="58"/>
      <c r="AH2265" s="20"/>
    </row>
    <row r="2266" spans="33:34">
      <c r="AG2266" s="58"/>
      <c r="AH2266" s="20"/>
    </row>
    <row r="2267" spans="33:34">
      <c r="AG2267" s="58"/>
      <c r="AH2267" s="20"/>
    </row>
    <row r="2268" spans="33:34">
      <c r="AG2268" s="58"/>
      <c r="AH2268" s="20"/>
    </row>
    <row r="2269" spans="33:34">
      <c r="AG2269" s="58"/>
      <c r="AH2269" s="20"/>
    </row>
    <row r="2270" spans="33:34">
      <c r="AG2270" s="58"/>
      <c r="AH2270" s="20"/>
    </row>
    <row r="2271" spans="33:34">
      <c r="AG2271" s="58"/>
      <c r="AH2271" s="20"/>
    </row>
    <row r="2272" spans="33:34">
      <c r="AG2272" s="58"/>
      <c r="AH2272" s="20"/>
    </row>
    <row r="2273" spans="33:34">
      <c r="AG2273" s="58"/>
      <c r="AH2273" s="20"/>
    </row>
    <row r="2274" spans="33:34">
      <c r="AG2274" s="58"/>
      <c r="AH2274" s="20"/>
    </row>
    <row r="2275" spans="33:34">
      <c r="AG2275" s="58"/>
      <c r="AH2275" s="20"/>
    </row>
    <row r="2276" spans="33:34">
      <c r="AG2276" s="58"/>
      <c r="AH2276" s="20"/>
    </row>
    <row r="2277" spans="33:34">
      <c r="AG2277" s="58"/>
      <c r="AH2277" s="20"/>
    </row>
    <row r="2278" spans="33:34">
      <c r="AG2278" s="58"/>
      <c r="AH2278" s="20"/>
    </row>
    <row r="2279" spans="33:34">
      <c r="AG2279" s="58"/>
      <c r="AH2279" s="20"/>
    </row>
    <row r="2280" spans="33:34">
      <c r="AG2280" s="58"/>
      <c r="AH2280" s="20"/>
    </row>
    <row r="2281" spans="33:34">
      <c r="AG2281" s="58"/>
      <c r="AH2281" s="20"/>
    </row>
    <row r="2282" spans="33:34">
      <c r="AG2282" s="58"/>
      <c r="AH2282" s="20"/>
    </row>
    <row r="2283" spans="33:34">
      <c r="AG2283" s="58"/>
      <c r="AH2283" s="20"/>
    </row>
    <row r="2284" spans="33:34">
      <c r="AG2284" s="58"/>
      <c r="AH2284" s="20"/>
    </row>
    <row r="2285" spans="33:34">
      <c r="AG2285" s="58"/>
      <c r="AH2285" s="20"/>
    </row>
    <row r="2286" spans="33:34">
      <c r="AG2286" s="58"/>
      <c r="AH2286" s="20"/>
    </row>
    <row r="2287" spans="33:34">
      <c r="AG2287" s="58"/>
      <c r="AH2287" s="20"/>
    </row>
    <row r="2288" spans="33:34">
      <c r="AG2288" s="58"/>
      <c r="AH2288" s="20"/>
    </row>
    <row r="2289" spans="33:34">
      <c r="AG2289" s="58"/>
      <c r="AH2289" s="20"/>
    </row>
    <row r="2290" spans="33:34">
      <c r="AG2290" s="58"/>
      <c r="AH2290" s="20"/>
    </row>
    <row r="2291" spans="33:34">
      <c r="AG2291" s="58"/>
      <c r="AH2291" s="20"/>
    </row>
    <row r="2292" spans="33:34">
      <c r="AG2292" s="58"/>
      <c r="AH2292" s="20"/>
    </row>
    <row r="2293" spans="33:34">
      <c r="AG2293" s="58"/>
      <c r="AH2293" s="20"/>
    </row>
    <row r="2294" spans="33:34">
      <c r="AG2294" s="58"/>
      <c r="AH2294" s="20"/>
    </row>
    <row r="2295" spans="33:34">
      <c r="AG2295" s="58"/>
      <c r="AH2295" s="20"/>
    </row>
    <row r="2296" spans="33:34">
      <c r="AG2296" s="58"/>
      <c r="AH2296" s="20"/>
    </row>
    <row r="2297" spans="33:34">
      <c r="AG2297" s="58"/>
      <c r="AH2297" s="20"/>
    </row>
    <row r="2298" spans="33:34">
      <c r="AG2298" s="58"/>
      <c r="AH2298" s="20"/>
    </row>
    <row r="2299" spans="33:34">
      <c r="AG2299" s="58"/>
      <c r="AH2299" s="20"/>
    </row>
    <row r="2300" spans="33:34">
      <c r="AG2300" s="58"/>
      <c r="AH2300" s="20"/>
    </row>
    <row r="2301" spans="33:34">
      <c r="AG2301" s="58"/>
      <c r="AH2301" s="20"/>
    </row>
    <row r="2302" spans="33:34">
      <c r="AG2302" s="58"/>
      <c r="AH2302" s="20"/>
    </row>
    <row r="2303" spans="33:34">
      <c r="AG2303" s="58"/>
      <c r="AH2303" s="20"/>
    </row>
    <row r="2304" spans="33:34">
      <c r="AG2304" s="58"/>
      <c r="AH2304" s="20"/>
    </row>
    <row r="2305" spans="33:34">
      <c r="AG2305" s="58"/>
      <c r="AH2305" s="20"/>
    </row>
    <row r="2306" spans="33:34">
      <c r="AG2306" s="58"/>
      <c r="AH2306" s="20"/>
    </row>
    <row r="2307" spans="33:34">
      <c r="AG2307" s="58"/>
      <c r="AH2307" s="20"/>
    </row>
    <row r="2308" spans="33:34">
      <c r="AG2308" s="58"/>
      <c r="AH2308" s="20"/>
    </row>
    <row r="2309" spans="33:34">
      <c r="AG2309" s="58"/>
      <c r="AH2309" s="20"/>
    </row>
    <row r="2310" spans="33:34">
      <c r="AG2310" s="58"/>
      <c r="AH2310" s="20"/>
    </row>
    <row r="2311" spans="33:34">
      <c r="AG2311" s="58"/>
      <c r="AH2311" s="20"/>
    </row>
    <row r="2312" spans="33:34">
      <c r="AG2312" s="58"/>
      <c r="AH2312" s="20"/>
    </row>
    <row r="2313" spans="33:34">
      <c r="AG2313" s="58"/>
      <c r="AH2313" s="20"/>
    </row>
    <row r="2314" spans="33:34">
      <c r="AG2314" s="58"/>
      <c r="AH2314" s="20"/>
    </row>
    <row r="2315" spans="33:34">
      <c r="AG2315" s="58"/>
      <c r="AH2315" s="20"/>
    </row>
    <row r="2316" spans="33:34">
      <c r="AG2316" s="58"/>
      <c r="AH2316" s="20"/>
    </row>
    <row r="2317" spans="33:34">
      <c r="AG2317" s="58"/>
      <c r="AH2317" s="20"/>
    </row>
    <row r="2318" spans="33:34">
      <c r="AG2318" s="58"/>
      <c r="AH2318" s="20"/>
    </row>
    <row r="2319" spans="33:34">
      <c r="AG2319" s="58"/>
      <c r="AH2319" s="20"/>
    </row>
    <row r="2320" spans="33:34">
      <c r="AG2320" s="58"/>
      <c r="AH2320" s="20"/>
    </row>
    <row r="2321" spans="33:34">
      <c r="AG2321" s="58"/>
      <c r="AH2321" s="20"/>
    </row>
    <row r="2322" spans="33:34">
      <c r="AG2322" s="58"/>
      <c r="AH2322" s="20"/>
    </row>
    <row r="2323" spans="33:34">
      <c r="AG2323" s="58"/>
      <c r="AH2323" s="20"/>
    </row>
    <row r="2324" spans="33:34">
      <c r="AG2324" s="58"/>
      <c r="AH2324" s="20"/>
    </row>
    <row r="2325" spans="33:34">
      <c r="AG2325" s="58"/>
      <c r="AH2325" s="20"/>
    </row>
    <row r="2326" spans="33:34">
      <c r="AG2326" s="58"/>
      <c r="AH2326" s="20"/>
    </row>
    <row r="2327" spans="33:34">
      <c r="AG2327" s="58"/>
      <c r="AH2327" s="20"/>
    </row>
    <row r="2328" spans="33:34">
      <c r="AG2328" s="58"/>
      <c r="AH2328" s="20"/>
    </row>
    <row r="2329" spans="33:34">
      <c r="AG2329" s="58"/>
      <c r="AH2329" s="20"/>
    </row>
    <row r="2330" spans="33:34">
      <c r="AG2330" s="58"/>
      <c r="AH2330" s="20"/>
    </row>
    <row r="2331" spans="33:34">
      <c r="AG2331" s="58"/>
      <c r="AH2331" s="20"/>
    </row>
    <row r="2332" spans="33:34">
      <c r="AG2332" s="58"/>
      <c r="AH2332" s="20"/>
    </row>
    <row r="2333" spans="33:34">
      <c r="AG2333" s="58"/>
      <c r="AH2333" s="20"/>
    </row>
    <row r="2334" spans="33:34">
      <c r="AG2334" s="58"/>
      <c r="AH2334" s="20"/>
    </row>
    <row r="2335" spans="33:34">
      <c r="AG2335" s="58"/>
      <c r="AH2335" s="20"/>
    </row>
    <row r="2336" spans="33:34">
      <c r="AG2336" s="58"/>
      <c r="AH2336" s="20"/>
    </row>
    <row r="2337" spans="33:34">
      <c r="AG2337" s="58"/>
      <c r="AH2337" s="20"/>
    </row>
    <row r="2338" spans="33:34">
      <c r="AG2338" s="58"/>
      <c r="AH2338" s="20"/>
    </row>
    <row r="2339" spans="33:34">
      <c r="AG2339" s="58"/>
      <c r="AH2339" s="20"/>
    </row>
    <row r="2340" spans="33:34">
      <c r="AG2340" s="58"/>
      <c r="AH2340" s="20"/>
    </row>
    <row r="2341" spans="33:34">
      <c r="AG2341" s="58"/>
      <c r="AH2341" s="20"/>
    </row>
    <row r="2342" spans="33:34">
      <c r="AG2342" s="58"/>
      <c r="AH2342" s="20"/>
    </row>
    <row r="2343" spans="33:34">
      <c r="AG2343" s="58"/>
      <c r="AH2343" s="20"/>
    </row>
    <row r="2344" spans="33:34">
      <c r="AG2344" s="58"/>
      <c r="AH2344" s="20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K5:K23"/>
  <sheetViews>
    <sheetView topLeftCell="A3" workbookViewId="0">
      <selection activeCell="K28" sqref="K28"/>
    </sheetView>
  </sheetViews>
  <sheetFormatPr defaultRowHeight="15"/>
  <sheetData>
    <row r="5" spans="11:11">
      <c r="K5" t="s">
        <v>28</v>
      </c>
    </row>
    <row r="6" spans="11:11">
      <c r="K6" t="s">
        <v>29</v>
      </c>
    </row>
    <row r="8" spans="11:11">
      <c r="K8" t="s">
        <v>30</v>
      </c>
    </row>
    <row r="9" spans="11:11">
      <c r="K9" t="s">
        <v>31</v>
      </c>
    </row>
    <row r="11" spans="11:11">
      <c r="K11" t="s">
        <v>32</v>
      </c>
    </row>
    <row r="12" spans="11:11">
      <c r="K12" t="s">
        <v>33</v>
      </c>
    </row>
    <row r="13" spans="11:11">
      <c r="K13" t="s">
        <v>34</v>
      </c>
    </row>
    <row r="14" spans="11:11">
      <c r="K14" t="s">
        <v>35</v>
      </c>
    </row>
    <row r="15" spans="11:11">
      <c r="K15" t="s">
        <v>36</v>
      </c>
    </row>
    <row r="16" spans="11:11">
      <c r="K16" t="s">
        <v>37</v>
      </c>
    </row>
    <row r="18" spans="11:11">
      <c r="K18" t="s">
        <v>38</v>
      </c>
    </row>
    <row r="19" spans="11:11">
      <c r="K19" t="s">
        <v>39</v>
      </c>
    </row>
    <row r="20" spans="11:11">
      <c r="K20" t="s">
        <v>40</v>
      </c>
    </row>
    <row r="21" spans="11:11">
      <c r="K21" t="s">
        <v>41</v>
      </c>
    </row>
    <row r="23" spans="11:11">
      <c r="K23" s="6" t="s">
        <v>42</v>
      </c>
    </row>
  </sheetData>
  <sheetProtection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3"/>
  <sheetViews>
    <sheetView tabSelected="1" workbookViewId="0"/>
  </sheetViews>
  <sheetFormatPr defaultRowHeight="15"/>
  <cols>
    <col min="1" max="1" width="98.21875" customWidth="1"/>
  </cols>
  <sheetData>
    <row r="1" spans="1:1">
      <c r="A1" t="s">
        <v>24</v>
      </c>
    </row>
    <row r="2" spans="1:1">
      <c r="A2" t="s">
        <v>25</v>
      </c>
    </row>
    <row r="3" spans="1:1">
      <c r="A3" t="s">
        <v>22</v>
      </c>
    </row>
    <row r="4" spans="1:1">
      <c r="A4" t="s">
        <v>23</v>
      </c>
    </row>
    <row r="5" spans="1:1">
      <c r="A5" t="s">
        <v>1</v>
      </c>
    </row>
    <row r="6" spans="1:1">
      <c r="A6" t="s">
        <v>2</v>
      </c>
    </row>
    <row r="7" spans="1:1">
      <c r="A7" t="s">
        <v>3</v>
      </c>
    </row>
    <row r="8" spans="1:1">
      <c r="A8" t="s">
        <v>4</v>
      </c>
    </row>
    <row r="9" spans="1:1">
      <c r="A9" t="s">
        <v>5</v>
      </c>
    </row>
    <row r="10" spans="1:1">
      <c r="A10" t="s">
        <v>6</v>
      </c>
    </row>
    <row r="11" spans="1:1">
      <c r="A11" t="s">
        <v>7</v>
      </c>
    </row>
    <row r="12" spans="1:1">
      <c r="A12" t="s">
        <v>8</v>
      </c>
    </row>
    <row r="13" spans="1:1">
      <c r="A13" t="s">
        <v>9</v>
      </c>
    </row>
    <row r="14" spans="1:1">
      <c r="A14" t="s">
        <v>10</v>
      </c>
    </row>
    <row r="15" spans="1:1">
      <c r="A15" t="s">
        <v>11</v>
      </c>
    </row>
    <row r="16" spans="1:1">
      <c r="A16" t="s">
        <v>12</v>
      </c>
    </row>
    <row r="17" spans="1:1">
      <c r="A17" t="s">
        <v>13</v>
      </c>
    </row>
    <row r="18" spans="1:1">
      <c r="A18" t="s">
        <v>14</v>
      </c>
    </row>
    <row r="20" spans="1:1">
      <c r="A20" t="s">
        <v>15</v>
      </c>
    </row>
    <row r="21" spans="1:1">
      <c r="A21" t="s">
        <v>16</v>
      </c>
    </row>
    <row r="22" spans="1:1">
      <c r="A22" t="s">
        <v>17</v>
      </c>
    </row>
    <row r="23" spans="1:1">
      <c r="A23" t="s">
        <v>18</v>
      </c>
    </row>
    <row r="24" spans="1:1">
      <c r="A24" t="s">
        <v>19</v>
      </c>
    </row>
    <row r="25" spans="1:1">
      <c r="A25" t="s">
        <v>20</v>
      </c>
    </row>
    <row r="26" spans="1:1">
      <c r="A26" t="s">
        <v>21</v>
      </c>
    </row>
    <row r="28" spans="1:1">
      <c r="A28" t="s">
        <v>26</v>
      </c>
    </row>
    <row r="29" spans="1:1">
      <c r="A29" t="s">
        <v>27</v>
      </c>
    </row>
    <row r="32" spans="1:1">
      <c r="A32" t="s">
        <v>28</v>
      </c>
    </row>
    <row r="33" spans="1:1">
      <c r="A33" t="s">
        <v>29</v>
      </c>
    </row>
    <row r="35" spans="1:1">
      <c r="A35" t="s">
        <v>30</v>
      </c>
    </row>
    <row r="36" spans="1:1">
      <c r="A36" t="s">
        <v>31</v>
      </c>
    </row>
    <row r="38" spans="1:1">
      <c r="A38" t="s">
        <v>32</v>
      </c>
    </row>
    <row r="39" spans="1:1">
      <c r="A39" t="s">
        <v>33</v>
      </c>
    </row>
    <row r="40" spans="1:1">
      <c r="A40" t="s">
        <v>34</v>
      </c>
    </row>
    <row r="41" spans="1:1">
      <c r="A41" t="s">
        <v>35</v>
      </c>
    </row>
    <row r="42" spans="1:1">
      <c r="A42" t="s">
        <v>36</v>
      </c>
    </row>
    <row r="43" spans="1:1">
      <c r="A43" t="s">
        <v>37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80"/>
  <sheetViews>
    <sheetView workbookViewId="0"/>
  </sheetViews>
  <sheetFormatPr defaultRowHeight="15"/>
  <cols>
    <col min="1" max="1" width="22.33203125" customWidth="1"/>
    <col min="2" max="2" width="36.44140625" customWidth="1"/>
  </cols>
  <sheetData>
    <row r="2" spans="1:2">
      <c r="A2" s="63"/>
    </row>
    <row r="3" spans="1:2" ht="16.5" thickBot="1">
      <c r="A3" s="79" t="s">
        <v>100</v>
      </c>
    </row>
    <row r="4" spans="1:2" ht="16.5" thickTop="1" thickBot="1">
      <c r="A4" s="64" t="s">
        <v>101</v>
      </c>
      <c r="B4" s="65" t="s">
        <v>102</v>
      </c>
    </row>
    <row r="5" spans="1:2" ht="3" customHeight="1" thickBot="1">
      <c r="A5" s="66"/>
      <c r="B5" s="68"/>
    </row>
    <row r="6" spans="1:2" ht="15.75" thickBot="1">
      <c r="A6" s="69" t="s">
        <v>103</v>
      </c>
      <c r="B6" s="70"/>
    </row>
    <row r="7" spans="1:2" ht="15.75" thickBot="1">
      <c r="A7" s="71" t="s">
        <v>104</v>
      </c>
      <c r="B7" s="72" t="s">
        <v>105</v>
      </c>
    </row>
    <row r="8" spans="1:2" ht="15.75" thickBot="1">
      <c r="A8" s="71" t="s">
        <v>106</v>
      </c>
      <c r="B8" s="73" t="s">
        <v>107</v>
      </c>
    </row>
    <row r="9" spans="1:2" ht="15.75" thickBot="1">
      <c r="A9" s="71" t="s">
        <v>108</v>
      </c>
      <c r="B9" s="72" t="s">
        <v>109</v>
      </c>
    </row>
    <row r="10" spans="1:2" ht="3" customHeight="1" thickBot="1">
      <c r="A10" s="74"/>
      <c r="B10" s="75"/>
    </row>
    <row r="11" spans="1:2" ht="15.75" thickBot="1">
      <c r="A11" s="69" t="s">
        <v>110</v>
      </c>
      <c r="B11" s="70"/>
    </row>
    <row r="12" spans="1:2" ht="15.75" thickBot="1">
      <c r="A12" s="71" t="s">
        <v>111</v>
      </c>
      <c r="B12" s="72" t="s">
        <v>112</v>
      </c>
    </row>
    <row r="13" spans="1:2" ht="15.75" thickBot="1">
      <c r="A13" s="71" t="s">
        <v>113</v>
      </c>
      <c r="B13" s="72" t="s">
        <v>112</v>
      </c>
    </row>
    <row r="14" spans="1:2" ht="15.75" thickBot="1">
      <c r="A14" s="71" t="s">
        <v>114</v>
      </c>
      <c r="B14" s="78">
        <v>45</v>
      </c>
    </row>
    <row r="15" spans="1:2" ht="15.75" thickBot="1">
      <c r="A15" s="71" t="s">
        <v>115</v>
      </c>
      <c r="B15" s="72" t="s">
        <v>116</v>
      </c>
    </row>
    <row r="16" spans="1:2" ht="15.75" thickBot="1">
      <c r="A16" s="71" t="s">
        <v>117</v>
      </c>
      <c r="B16" s="72" t="s">
        <v>116</v>
      </c>
    </row>
    <row r="17" spans="1:8" ht="15.75" thickBot="1">
      <c r="A17" s="76" t="s">
        <v>118</v>
      </c>
      <c r="B17" s="77" t="s">
        <v>116</v>
      </c>
    </row>
    <row r="18" spans="1:8" ht="15.75" thickTop="1">
      <c r="A18" s="63"/>
    </row>
    <row r="19" spans="1:8">
      <c r="B19" s="63"/>
    </row>
    <row r="20" spans="1:8" ht="16.5" thickBot="1">
      <c r="B20" s="79" t="s">
        <v>119</v>
      </c>
    </row>
    <row r="21" spans="1:8" ht="16.5" thickTop="1" thickBot="1">
      <c r="B21" s="64" t="s">
        <v>120</v>
      </c>
      <c r="C21" s="80" t="s">
        <v>121</v>
      </c>
      <c r="D21" s="81" t="s">
        <v>122</v>
      </c>
      <c r="E21" s="81"/>
      <c r="F21" s="81"/>
      <c r="G21" s="81"/>
      <c r="H21" s="82"/>
    </row>
    <row r="22" spans="1:8" ht="3" customHeight="1" thickBot="1">
      <c r="B22" s="66"/>
      <c r="C22" s="83"/>
      <c r="D22" s="84"/>
      <c r="E22" s="84"/>
      <c r="F22" s="84"/>
      <c r="G22" s="84"/>
      <c r="H22" s="67"/>
    </row>
    <row r="23" spans="1:8" ht="15.75" thickBot="1">
      <c r="B23" s="69" t="s">
        <v>123</v>
      </c>
      <c r="C23" s="85" t="s">
        <v>124</v>
      </c>
      <c r="D23" s="86" t="s">
        <v>125</v>
      </c>
      <c r="E23" s="86"/>
      <c r="F23" s="86"/>
      <c r="G23" s="86"/>
      <c r="H23" s="70"/>
    </row>
    <row r="24" spans="1:8" ht="3" customHeight="1" thickBot="1">
      <c r="B24" s="74"/>
      <c r="C24" s="83"/>
      <c r="D24" s="84"/>
      <c r="E24" s="84"/>
      <c r="F24" s="84"/>
      <c r="G24" s="84"/>
      <c r="H24" s="67"/>
    </row>
    <row r="25" spans="1:8" ht="15.75" thickBot="1">
      <c r="B25" s="71" t="s">
        <v>126</v>
      </c>
      <c r="C25" s="87" t="s">
        <v>127</v>
      </c>
      <c r="D25" s="88" t="s">
        <v>128</v>
      </c>
      <c r="E25" s="89"/>
      <c r="F25" s="89"/>
      <c r="G25" s="89"/>
      <c r="H25" s="70"/>
    </row>
    <row r="26" spans="1:8" ht="15.75" thickBot="1">
      <c r="B26" s="71" t="s">
        <v>129</v>
      </c>
      <c r="C26" s="87" t="s">
        <v>130</v>
      </c>
      <c r="D26" s="88" t="s">
        <v>130</v>
      </c>
      <c r="E26" s="89"/>
      <c r="F26" s="89"/>
      <c r="G26" s="89"/>
      <c r="H26" s="70"/>
    </row>
    <row r="27" spans="1:8" ht="15.75" thickBot="1">
      <c r="B27" s="71" t="s">
        <v>131</v>
      </c>
      <c r="C27" s="87" t="s">
        <v>132</v>
      </c>
      <c r="D27" s="88" t="s">
        <v>133</v>
      </c>
      <c r="E27" s="89"/>
      <c r="F27" s="89"/>
      <c r="G27" s="89"/>
      <c r="H27" s="70"/>
    </row>
    <row r="28" spans="1:8" ht="15.75" thickBot="1">
      <c r="B28" s="71" t="s">
        <v>134</v>
      </c>
      <c r="C28" s="87" t="s">
        <v>135</v>
      </c>
      <c r="D28" s="88" t="s">
        <v>136</v>
      </c>
      <c r="E28" s="90" t="s">
        <v>137</v>
      </c>
      <c r="F28" s="89"/>
      <c r="G28" s="89"/>
      <c r="H28" s="70"/>
    </row>
    <row r="29" spans="1:8" ht="15.75" thickBot="1">
      <c r="B29" s="71" t="s">
        <v>138</v>
      </c>
      <c r="C29" s="87">
        <v>0</v>
      </c>
      <c r="D29" s="88">
        <v>0</v>
      </c>
      <c r="E29" s="89"/>
      <c r="F29" s="89"/>
      <c r="G29" s="89"/>
      <c r="H29" s="70"/>
    </row>
    <row r="30" spans="1:8" ht="15.75" thickBot="1">
      <c r="B30" s="71" t="s">
        <v>139</v>
      </c>
      <c r="C30" s="87" t="s">
        <v>140</v>
      </c>
      <c r="D30" s="88" t="s">
        <v>140</v>
      </c>
      <c r="E30" s="89"/>
      <c r="F30" s="89"/>
      <c r="G30" s="89"/>
      <c r="H30" s="70"/>
    </row>
    <row r="31" spans="1:8" ht="15.75" thickBot="1">
      <c r="B31" s="71" t="s">
        <v>141</v>
      </c>
      <c r="C31" s="87" t="s">
        <v>140</v>
      </c>
      <c r="D31" s="88" t="s">
        <v>140</v>
      </c>
      <c r="E31" s="89"/>
      <c r="F31" s="89"/>
      <c r="G31" s="89"/>
      <c r="H31" s="70"/>
    </row>
    <row r="32" spans="1:8" ht="3" customHeight="1" thickBot="1">
      <c r="B32" s="74"/>
      <c r="C32" s="83"/>
      <c r="D32" s="91"/>
      <c r="E32" s="91"/>
      <c r="F32" s="91"/>
      <c r="G32" s="91"/>
      <c r="H32" s="67"/>
    </row>
    <row r="33" spans="2:8" ht="15.75" thickBot="1">
      <c r="B33" s="69" t="s">
        <v>142</v>
      </c>
      <c r="C33" s="85" t="s">
        <v>124</v>
      </c>
      <c r="D33" s="86" t="s">
        <v>125</v>
      </c>
      <c r="E33" s="86"/>
      <c r="F33" s="86"/>
      <c r="G33" s="86"/>
      <c r="H33" s="70"/>
    </row>
    <row r="34" spans="2:8" ht="3" customHeight="1" thickBot="1">
      <c r="B34" s="74"/>
      <c r="C34" s="83"/>
      <c r="D34" s="84"/>
      <c r="E34" s="84"/>
      <c r="F34" s="84"/>
      <c r="G34" s="84"/>
      <c r="H34" s="67"/>
    </row>
    <row r="35" spans="2:8" ht="15.75" thickBot="1">
      <c r="B35" s="71" t="s">
        <v>143</v>
      </c>
      <c r="C35" s="87">
        <v>37</v>
      </c>
      <c r="D35" s="89">
        <v>15</v>
      </c>
      <c r="E35" s="89"/>
      <c r="F35" s="89"/>
      <c r="G35" s="89"/>
      <c r="H35" s="70"/>
    </row>
    <row r="36" spans="2:8" ht="15.75" thickBot="1">
      <c r="B36" s="71" t="s">
        <v>144</v>
      </c>
      <c r="C36" s="87">
        <v>4</v>
      </c>
      <c r="D36" s="89">
        <v>1.7</v>
      </c>
      <c r="E36" s="89"/>
      <c r="F36" s="89"/>
      <c r="G36" s="89"/>
      <c r="H36" s="70"/>
    </row>
    <row r="37" spans="2:8" ht="3" customHeight="1" thickBot="1">
      <c r="B37" s="74"/>
      <c r="C37" s="83"/>
      <c r="D37" s="91"/>
      <c r="E37" s="91"/>
      <c r="F37" s="91"/>
      <c r="G37" s="91"/>
      <c r="H37" s="67"/>
    </row>
    <row r="38" spans="2:8" ht="15.75" thickBot="1">
      <c r="B38" s="71" t="s">
        <v>145</v>
      </c>
      <c r="C38" s="87">
        <v>-0.8</v>
      </c>
      <c r="D38" s="89">
        <v>-0.21099999999999999</v>
      </c>
      <c r="E38" s="89"/>
      <c r="F38" s="89"/>
      <c r="G38" s="89"/>
      <c r="H38" s="70"/>
    </row>
    <row r="39" spans="2:8" ht="15.75" thickBot="1">
      <c r="B39" s="71" t="s">
        <v>146</v>
      </c>
      <c r="C39" s="87">
        <v>-0.21099999999999999</v>
      </c>
      <c r="D39" s="89">
        <v>-9.2999999999999999E-2</v>
      </c>
      <c r="E39" s="89"/>
      <c r="F39" s="89"/>
      <c r="G39" s="89"/>
      <c r="H39" s="70"/>
    </row>
    <row r="40" spans="2:8" ht="15.75" thickBot="1">
      <c r="B40" s="71" t="s">
        <v>147</v>
      </c>
      <c r="C40" s="87">
        <v>-0.03</v>
      </c>
      <c r="D40" s="89">
        <v>-1.9E-2</v>
      </c>
      <c r="E40" s="89"/>
      <c r="F40" s="89"/>
      <c r="G40" s="89"/>
      <c r="H40" s="70"/>
    </row>
    <row r="41" spans="2:8" ht="15.75" thickBot="1">
      <c r="B41" s="71" t="s">
        <v>148</v>
      </c>
      <c r="C41" s="87">
        <v>0.252</v>
      </c>
      <c r="D41" s="89">
        <v>0.13900000000000001</v>
      </c>
      <c r="E41" s="89"/>
      <c r="F41" s="89"/>
      <c r="G41" s="89"/>
      <c r="H41" s="70"/>
    </row>
    <row r="42" spans="2:8" ht="15.75" thickBot="1">
      <c r="B42" s="71" t="s">
        <v>149</v>
      </c>
      <c r="C42" s="87">
        <v>0.70099999999999996</v>
      </c>
      <c r="D42" s="89">
        <v>0.245</v>
      </c>
      <c r="E42" s="89"/>
      <c r="F42" s="89"/>
      <c r="G42" s="89"/>
      <c r="H42" s="70"/>
    </row>
    <row r="43" spans="2:8" ht="15.75" thickBot="1">
      <c r="B43" s="71" t="s">
        <v>150</v>
      </c>
      <c r="C43" s="87">
        <v>-3.0000000000000001E-3</v>
      </c>
      <c r="D43" s="89">
        <v>1.0999999999999999E-2</v>
      </c>
      <c r="E43" s="89"/>
      <c r="F43" s="89"/>
      <c r="G43" s="89"/>
      <c r="H43" s="70"/>
    </row>
    <row r="44" spans="2:8" ht="3" customHeight="1" thickBot="1">
      <c r="B44" s="74"/>
      <c r="C44" s="83"/>
      <c r="D44" s="91"/>
      <c r="E44" s="91"/>
      <c r="F44" s="91"/>
      <c r="G44" s="91"/>
      <c r="H44" s="67"/>
    </row>
    <row r="45" spans="2:8" ht="15.75" thickBot="1">
      <c r="B45" s="71" t="s">
        <v>151</v>
      </c>
      <c r="C45" s="87">
        <v>5.7549999999999997E-2</v>
      </c>
      <c r="D45" s="89">
        <v>3.5610000000000003E-2</v>
      </c>
      <c r="E45" s="89"/>
      <c r="F45" s="89"/>
      <c r="G45" s="89"/>
      <c r="H45" s="70"/>
    </row>
    <row r="46" spans="2:8" ht="15.75" thickBot="1">
      <c r="B46" s="71" t="s">
        <v>152</v>
      </c>
      <c r="C46" s="87">
        <v>-0.11937</v>
      </c>
      <c r="D46" s="89">
        <v>-6.5509999999999999E-2</v>
      </c>
      <c r="E46" s="89"/>
      <c r="F46" s="89"/>
      <c r="G46" s="89"/>
      <c r="H46" s="70"/>
    </row>
    <row r="47" spans="2:8" ht="15.75" thickBot="1">
      <c r="B47" s="71" t="s">
        <v>153</v>
      </c>
      <c r="C47" s="87">
        <v>0.11408</v>
      </c>
      <c r="D47" s="89">
        <v>8.7249999999999994E-2</v>
      </c>
      <c r="E47" s="89"/>
      <c r="F47" s="89"/>
      <c r="G47" s="89"/>
      <c r="H47" s="70"/>
    </row>
    <row r="48" spans="2:8" ht="15.75" thickBot="1">
      <c r="B48" s="71" t="s">
        <v>154</v>
      </c>
      <c r="C48" s="87">
        <v>0.12256</v>
      </c>
      <c r="D48" s="89">
        <v>1.9019999999999999E-2</v>
      </c>
      <c r="E48" s="89"/>
      <c r="F48" s="89"/>
      <c r="G48" s="89"/>
      <c r="H48" s="70"/>
    </row>
    <row r="49" spans="2:8" ht="15.75" thickBot="1">
      <c r="B49" s="71" t="s">
        <v>155</v>
      </c>
      <c r="C49" s="87">
        <v>0.35009000000000001</v>
      </c>
      <c r="D49" s="89">
        <v>0.13793</v>
      </c>
      <c r="E49" s="89"/>
      <c r="F49" s="89"/>
      <c r="G49" s="89"/>
      <c r="H49" s="70"/>
    </row>
    <row r="50" spans="2:8" ht="3" customHeight="1" thickBot="1">
      <c r="B50" s="74"/>
      <c r="C50" s="83"/>
      <c r="D50" s="91"/>
      <c r="E50" s="91"/>
      <c r="F50" s="91"/>
      <c r="G50" s="91"/>
      <c r="H50" s="67"/>
    </row>
    <row r="51" spans="2:8" ht="15.75" thickBot="1">
      <c r="B51" s="71" t="s">
        <v>156</v>
      </c>
      <c r="C51" s="87">
        <v>-0.28999999999999998</v>
      </c>
      <c r="D51" s="89">
        <v>0.14000000000000001</v>
      </c>
      <c r="E51" s="89"/>
      <c r="F51" s="89"/>
      <c r="G51" s="89"/>
      <c r="H51" s="70"/>
    </row>
    <row r="52" spans="2:8" ht="15.75" thickBot="1">
      <c r="B52" s="76" t="s">
        <v>157</v>
      </c>
      <c r="C52" s="92">
        <v>-0.33</v>
      </c>
      <c r="D52" s="93">
        <v>-1.36</v>
      </c>
      <c r="E52" s="93"/>
      <c r="F52" s="93"/>
      <c r="G52" s="93"/>
      <c r="H52" s="94"/>
    </row>
    <row r="53" spans="2:8" ht="15.75" thickTop="1">
      <c r="B53" s="63"/>
    </row>
    <row r="54" spans="2:8">
      <c r="B54" s="63"/>
    </row>
    <row r="55" spans="2:8" ht="16.5" thickBot="1">
      <c r="B55" s="79" t="s">
        <v>158</v>
      </c>
    </row>
    <row r="56" spans="2:8" ht="16.5" thickTop="1" thickBot="1">
      <c r="B56" s="64" t="s">
        <v>120</v>
      </c>
      <c r="C56" s="80" t="s">
        <v>121</v>
      </c>
      <c r="D56" s="81" t="s">
        <v>159</v>
      </c>
      <c r="E56" s="95"/>
      <c r="F56" s="95"/>
      <c r="G56" s="95"/>
      <c r="H56" s="82"/>
    </row>
    <row r="57" spans="2:8" ht="3" customHeight="1" thickBot="1">
      <c r="B57" s="66"/>
      <c r="C57" s="83"/>
      <c r="D57" s="96"/>
      <c r="E57" s="96"/>
      <c r="F57" s="96"/>
      <c r="G57" s="96"/>
      <c r="H57" s="67"/>
    </row>
    <row r="58" spans="2:8" ht="15.75" thickBot="1">
      <c r="B58" s="69" t="s">
        <v>160</v>
      </c>
      <c r="C58" s="85" t="s">
        <v>124</v>
      </c>
      <c r="D58" s="86" t="s">
        <v>125</v>
      </c>
      <c r="E58" s="86"/>
      <c r="F58" s="86"/>
      <c r="G58" s="86"/>
      <c r="H58" s="70"/>
    </row>
    <row r="59" spans="2:8" ht="3" customHeight="1" thickBot="1">
      <c r="B59" s="74"/>
      <c r="C59" s="83"/>
      <c r="D59" s="91"/>
      <c r="E59" s="91"/>
      <c r="F59" s="91"/>
      <c r="G59" s="91"/>
      <c r="H59" s="67"/>
    </row>
    <row r="60" spans="2:8" ht="15.75" thickBot="1">
      <c r="B60" s="71" t="s">
        <v>161</v>
      </c>
      <c r="C60" s="97">
        <v>0.999</v>
      </c>
      <c r="D60" s="98">
        <v>0.999</v>
      </c>
      <c r="E60" s="89"/>
      <c r="F60" s="89"/>
      <c r="G60" s="89"/>
      <c r="H60" s="70"/>
    </row>
    <row r="61" spans="2:8" ht="18.75" thickBot="1">
      <c r="B61" s="71" t="s">
        <v>162</v>
      </c>
      <c r="C61" s="87">
        <v>0.46039999999999998</v>
      </c>
      <c r="D61" s="89">
        <v>0.80459999999999998</v>
      </c>
      <c r="E61" s="89"/>
      <c r="F61" s="89"/>
      <c r="G61" s="89"/>
      <c r="H61" s="70"/>
    </row>
    <row r="62" spans="2:8" ht="3" customHeight="1" thickBot="1">
      <c r="B62" s="74"/>
      <c r="C62" s="83"/>
      <c r="D62" s="91"/>
      <c r="E62" s="91"/>
      <c r="F62" s="91"/>
      <c r="G62" s="91"/>
      <c r="H62" s="67"/>
    </row>
    <row r="63" spans="2:8" ht="15.75" thickBot="1">
      <c r="B63" s="69" t="s">
        <v>163</v>
      </c>
      <c r="C63" s="99"/>
      <c r="D63" s="89"/>
      <c r="E63" s="89"/>
      <c r="F63" s="89"/>
      <c r="G63" s="89"/>
      <c r="H63" s="70"/>
    </row>
    <row r="64" spans="2:8" ht="3" customHeight="1" thickBot="1">
      <c r="B64" s="74"/>
      <c r="C64" s="83"/>
      <c r="D64" s="91"/>
      <c r="E64" s="91"/>
      <c r="F64" s="91"/>
      <c r="G64" s="91"/>
      <c r="H64" s="67"/>
    </row>
    <row r="65" spans="2:8" ht="15.75" thickBot="1">
      <c r="B65" s="71" t="s">
        <v>164</v>
      </c>
      <c r="C65" s="87" t="s">
        <v>165</v>
      </c>
      <c r="D65" s="88" t="s">
        <v>166</v>
      </c>
      <c r="E65" s="89"/>
      <c r="F65" s="89"/>
      <c r="G65" s="89"/>
      <c r="H65" s="70"/>
    </row>
    <row r="66" spans="2:8" ht="15.75" thickBot="1">
      <c r="B66" s="71" t="s">
        <v>167</v>
      </c>
      <c r="C66" s="87">
        <v>4.2300000000000003E-3</v>
      </c>
      <c r="D66" s="88">
        <v>6.0000000000000001E-3</v>
      </c>
      <c r="E66" s="89"/>
      <c r="F66" s="89"/>
      <c r="G66" s="89"/>
      <c r="H66" s="70"/>
    </row>
    <row r="67" spans="2:8" ht="15.75" thickBot="1">
      <c r="B67" s="71" t="s">
        <v>168</v>
      </c>
      <c r="C67" s="87" t="s">
        <v>169</v>
      </c>
      <c r="D67" s="88" t="s">
        <v>170</v>
      </c>
      <c r="E67" s="89"/>
      <c r="F67" s="89"/>
      <c r="G67" s="89"/>
      <c r="H67" s="70"/>
    </row>
    <row r="68" spans="2:8" ht="3" customHeight="1" thickBot="1">
      <c r="B68" s="74"/>
      <c r="C68" s="83"/>
      <c r="D68" s="100"/>
      <c r="E68" s="91"/>
      <c r="F68" s="91"/>
      <c r="G68" s="91"/>
      <c r="H68" s="67"/>
    </row>
    <row r="69" spans="2:8" ht="15.75" thickBot="1">
      <c r="B69" s="69" t="s">
        <v>171</v>
      </c>
      <c r="C69" s="99"/>
      <c r="D69" s="88"/>
      <c r="E69" s="89"/>
      <c r="F69" s="89"/>
      <c r="G69" s="89"/>
      <c r="H69" s="70"/>
    </row>
    <row r="70" spans="2:8" ht="3" customHeight="1" thickBot="1">
      <c r="B70" s="74"/>
      <c r="C70" s="83"/>
      <c r="D70" s="100"/>
      <c r="E70" s="91"/>
      <c r="F70" s="91"/>
      <c r="G70" s="91"/>
      <c r="H70" s="67"/>
    </row>
    <row r="71" spans="2:8" ht="15.75" thickBot="1">
      <c r="B71" s="71" t="s">
        <v>164</v>
      </c>
      <c r="C71" s="87" t="s">
        <v>172</v>
      </c>
      <c r="D71" s="88" t="s">
        <v>173</v>
      </c>
      <c r="E71" s="89"/>
      <c r="F71" s="89"/>
      <c r="G71" s="89"/>
      <c r="H71" s="70"/>
    </row>
    <row r="72" spans="2:8" ht="15.75" thickBot="1">
      <c r="B72" s="71" t="s">
        <v>174</v>
      </c>
      <c r="C72" s="101">
        <v>0.99</v>
      </c>
      <c r="D72" s="102">
        <v>0.75</v>
      </c>
      <c r="E72" s="89"/>
      <c r="F72" s="89"/>
      <c r="G72" s="89"/>
      <c r="H72" s="70"/>
    </row>
    <row r="73" spans="2:8" ht="15.75" thickBot="1">
      <c r="B73" s="71" t="s">
        <v>168</v>
      </c>
      <c r="C73" s="87" t="s">
        <v>175</v>
      </c>
      <c r="D73" s="88" t="s">
        <v>170</v>
      </c>
      <c r="E73" s="89"/>
      <c r="F73" s="89"/>
      <c r="G73" s="89"/>
      <c r="H73" s="70"/>
    </row>
    <row r="74" spans="2:8" ht="3" customHeight="1" thickBot="1">
      <c r="B74" s="74"/>
      <c r="C74" s="83"/>
      <c r="D74" s="91"/>
      <c r="E74" s="91"/>
      <c r="F74" s="91"/>
      <c r="G74" s="91"/>
      <c r="H74" s="67"/>
    </row>
    <row r="75" spans="2:8" ht="15.75" thickBot="1">
      <c r="B75" s="69" t="s">
        <v>176</v>
      </c>
      <c r="C75" s="85" t="s">
        <v>124</v>
      </c>
      <c r="D75" s="86" t="s">
        <v>125</v>
      </c>
      <c r="E75" s="86"/>
      <c r="F75" s="86"/>
      <c r="G75" s="86"/>
      <c r="H75" s="70"/>
    </row>
    <row r="76" spans="2:8" ht="3" customHeight="1" thickBot="1">
      <c r="B76" s="74"/>
      <c r="C76" s="83"/>
      <c r="D76" s="91"/>
      <c r="E76" s="91"/>
      <c r="F76" s="91"/>
      <c r="G76" s="91"/>
      <c r="H76" s="67"/>
    </row>
    <row r="77" spans="2:8" ht="15.75" thickBot="1">
      <c r="B77" s="71" t="s">
        <v>177</v>
      </c>
      <c r="C77" s="103">
        <v>0.69799999999999995</v>
      </c>
      <c r="D77" s="104">
        <v>0.90500000000000003</v>
      </c>
      <c r="E77" s="89"/>
      <c r="F77" s="89"/>
      <c r="G77" s="86"/>
      <c r="H77" s="70"/>
    </row>
    <row r="78" spans="2:8" ht="15.75" thickBot="1">
      <c r="B78" s="71" t="s">
        <v>174</v>
      </c>
      <c r="C78" s="97">
        <v>0.999</v>
      </c>
      <c r="D78" s="105">
        <v>0.95</v>
      </c>
      <c r="E78" s="89"/>
      <c r="F78" s="89"/>
      <c r="G78" s="89"/>
      <c r="H78" s="70"/>
    </row>
    <row r="79" spans="2:8" ht="15.75" thickBot="1">
      <c r="B79" s="76" t="s">
        <v>178</v>
      </c>
      <c r="C79" s="92" t="s">
        <v>140</v>
      </c>
      <c r="D79" s="93" t="s">
        <v>140</v>
      </c>
      <c r="E79" s="93"/>
      <c r="F79" s="93"/>
      <c r="G79" s="93"/>
      <c r="H79" s="94"/>
    </row>
    <row r="80" spans="2:8" ht="15.75" thickTop="1">
      <c r="B80" s="63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46"/>
  <sheetViews>
    <sheetView topLeftCell="B1" workbookViewId="0">
      <pane ySplit="1" topLeftCell="A2" activePane="bottomLeft" state="frozen"/>
      <selection pane="bottomLeft" activeCell="B1" sqref="B1"/>
    </sheetView>
  </sheetViews>
  <sheetFormatPr defaultRowHeight="15"/>
  <cols>
    <col min="1" max="1" width="8.88671875" style="12"/>
    <col min="2" max="2" width="8.33203125" style="55" customWidth="1"/>
    <col min="3" max="3" width="11.44140625" style="58" customWidth="1"/>
    <col min="4" max="4" width="12.88671875" style="58" customWidth="1"/>
    <col min="5" max="5" width="12.33203125" style="58" customWidth="1"/>
    <col min="6" max="11" width="8.88671875" style="55"/>
    <col min="12" max="15" width="8.88671875" style="12"/>
  </cols>
  <sheetData>
    <row r="1" spans="1:15" s="62" customFormat="1" ht="15.75">
      <c r="A1" s="61" t="s">
        <v>95</v>
      </c>
      <c r="B1" s="56" t="s">
        <v>95</v>
      </c>
      <c r="C1" s="106" t="s">
        <v>179</v>
      </c>
      <c r="D1" s="106" t="s">
        <v>180</v>
      </c>
      <c r="E1" s="106" t="s">
        <v>181</v>
      </c>
      <c r="F1" s="56"/>
      <c r="G1" s="56"/>
      <c r="H1" s="56"/>
      <c r="I1" s="56"/>
      <c r="J1" s="56"/>
      <c r="K1" s="56"/>
      <c r="L1" s="61"/>
      <c r="M1" s="61"/>
      <c r="N1" s="61"/>
      <c r="O1" s="61"/>
    </row>
    <row r="2" spans="1:15">
      <c r="B2" s="55" t="s">
        <v>96</v>
      </c>
      <c r="C2" s="58">
        <v>6.3636999999999997</v>
      </c>
      <c r="D2" s="58">
        <v>0.40100000000000002</v>
      </c>
      <c r="E2" s="58">
        <v>-2.8000000000000001E-2</v>
      </c>
    </row>
    <row r="3" spans="1:15">
      <c r="B3" s="55" t="s">
        <v>97</v>
      </c>
      <c r="C3" s="58">
        <v>7.0049000000000001</v>
      </c>
      <c r="D3" s="58">
        <v>0.252</v>
      </c>
      <c r="E3" s="58">
        <v>-0.1045</v>
      </c>
    </row>
    <row r="4" spans="1:15">
      <c r="B4" s="55" t="s">
        <v>98</v>
      </c>
      <c r="C4" s="58">
        <v>7.6609999999999996</v>
      </c>
      <c r="D4" s="58">
        <v>-0.2</v>
      </c>
      <c r="E4" s="58">
        <v>-6.7199999999999996E-2</v>
      </c>
    </row>
    <row r="5" spans="1:15">
      <c r="B5" s="55" t="s">
        <v>99</v>
      </c>
      <c r="C5" s="58">
        <v>7.6532999999999998</v>
      </c>
      <c r="D5" s="58">
        <v>-0.21099999999999999</v>
      </c>
      <c r="E5" s="58">
        <v>3.15E-2</v>
      </c>
    </row>
    <row r="6" spans="1:15">
      <c r="C6" s="58">
        <v>7.6867000000000001</v>
      </c>
      <c r="D6" s="58">
        <v>0.14299999999999999</v>
      </c>
      <c r="E6" s="58">
        <v>0.1449</v>
      </c>
    </row>
    <row r="7" spans="1:15">
      <c r="C7" s="58">
        <v>7.6013000000000002</v>
      </c>
      <c r="D7" s="58">
        <v>-0.39900000000000002</v>
      </c>
      <c r="E7" s="58">
        <v>0.1517</v>
      </c>
    </row>
    <row r="8" spans="1:15">
      <c r="C8" s="58">
        <v>7.1078999999999999</v>
      </c>
      <c r="D8" s="58">
        <v>-0.76100000000000001</v>
      </c>
      <c r="E8" s="58">
        <v>4.0399999999999998E-2</v>
      </c>
    </row>
    <row r="9" spans="1:15">
      <c r="C9" s="58">
        <v>7.069</v>
      </c>
      <c r="D9" s="58">
        <v>-4.9000000000000002E-2</v>
      </c>
      <c r="E9" s="58">
        <v>-1.9400000000000001E-2</v>
      </c>
    </row>
    <row r="10" spans="1:15">
      <c r="C10" s="58">
        <v>7.4271000000000003</v>
      </c>
      <c r="D10" s="58">
        <v>0.156</v>
      </c>
      <c r="E10" s="58">
        <v>-8.0600000000000005E-2</v>
      </c>
    </row>
    <row r="11" spans="1:15">
      <c r="C11" s="58">
        <v>6.9330999999999996</v>
      </c>
      <c r="D11" s="58">
        <v>0.61099999999999999</v>
      </c>
      <c r="E11" s="58">
        <v>-0.1628</v>
      </c>
    </row>
    <row r="12" spans="1:15">
      <c r="C12" s="58">
        <v>6.6355000000000004</v>
      </c>
      <c r="D12" s="58">
        <v>0.70099999999999996</v>
      </c>
      <c r="E12" s="58">
        <v>-0.2107</v>
      </c>
    </row>
    <row r="13" spans="1:15">
      <c r="C13" s="58">
        <v>7.4063999999999997</v>
      </c>
      <c r="D13" s="58">
        <v>0.109</v>
      </c>
      <c r="E13" s="58">
        <v>-0.10630000000000001</v>
      </c>
    </row>
    <row r="14" spans="1:15">
      <c r="C14" s="58">
        <v>7.6901000000000002</v>
      </c>
      <c r="D14" s="58">
        <v>0.26800000000000002</v>
      </c>
      <c r="E14" s="58">
        <v>0.1328</v>
      </c>
    </row>
    <row r="15" spans="1:15">
      <c r="C15" s="58">
        <v>8.1219000000000001</v>
      </c>
      <c r="D15" s="58">
        <v>-0.27700000000000002</v>
      </c>
      <c r="E15" s="58">
        <v>0.24479999999999999</v>
      </c>
    </row>
    <row r="16" spans="1:15">
      <c r="C16" s="58">
        <v>8.1805000000000003</v>
      </c>
      <c r="D16" s="58">
        <v>-0.8</v>
      </c>
      <c r="E16" s="58">
        <v>0.19650000000000001</v>
      </c>
    </row>
    <row r="17" spans="3:4">
      <c r="C17" s="58">
        <v>7.6364000000000001</v>
      </c>
      <c r="D17" s="58">
        <v>-0.29299999999999998</v>
      </c>
    </row>
    <row r="18" spans="3:4">
      <c r="C18" s="58">
        <v>7.7759999999999998</v>
      </c>
      <c r="D18" s="58">
        <v>-0.08</v>
      </c>
    </row>
    <row r="19" spans="3:4">
      <c r="C19" s="58">
        <v>7.2168999999999999</v>
      </c>
      <c r="D19" s="58">
        <v>0.25700000000000001</v>
      </c>
    </row>
    <row r="20" spans="3:4">
      <c r="C20" s="58">
        <v>6.6546000000000003</v>
      </c>
      <c r="D20" s="58">
        <v>0.46600000000000003</v>
      </c>
    </row>
    <row r="21" spans="3:4">
      <c r="C21" s="58">
        <v>7.0620000000000003</v>
      </c>
      <c r="D21" s="58">
        <v>-0.03</v>
      </c>
    </row>
    <row r="22" spans="3:4">
      <c r="C22" s="58">
        <v>7.2359</v>
      </c>
      <c r="D22" s="58">
        <v>-3.7999999999999999E-2</v>
      </c>
    </row>
    <row r="23" spans="3:4">
      <c r="C23" s="58">
        <v>7.5583999999999998</v>
      </c>
      <c r="D23" s="58">
        <v>0.36499999999999999</v>
      </c>
    </row>
    <row r="24" spans="3:4">
      <c r="C24" s="58">
        <v>7.7670000000000003</v>
      </c>
      <c r="D24" s="58">
        <v>-4.1000000000000002E-2</v>
      </c>
    </row>
    <row r="25" spans="3:4">
      <c r="C25" s="58">
        <v>7.2882999999999996</v>
      </c>
      <c r="D25" s="58">
        <v>-0.4</v>
      </c>
    </row>
    <row r="26" spans="3:4">
      <c r="C26" s="58">
        <v>7.2801</v>
      </c>
      <c r="D26" s="58">
        <v>-0.13100000000000001</v>
      </c>
    </row>
    <row r="27" spans="3:4">
      <c r="C27" s="58">
        <v>7.6463999999999999</v>
      </c>
      <c r="D27" s="58">
        <v>-0.317</v>
      </c>
    </row>
    <row r="28" spans="3:4">
      <c r="C28" s="58">
        <v>7.2130999999999998</v>
      </c>
      <c r="D28" s="58">
        <v>0.14199999999999999</v>
      </c>
    </row>
    <row r="29" spans="3:4">
      <c r="C29" s="58">
        <v>6.8131000000000004</v>
      </c>
      <c r="D29" s="58">
        <v>0.248</v>
      </c>
    </row>
    <row r="30" spans="3:4">
      <c r="C30" s="58">
        <v>7.0606999999999998</v>
      </c>
      <c r="D30" s="58">
        <v>-0.11700000000000001</v>
      </c>
    </row>
    <row r="31" spans="3:4">
      <c r="C31" s="58">
        <v>6.9065000000000003</v>
      </c>
      <c r="D31" s="58">
        <v>0.36099999999999999</v>
      </c>
    </row>
    <row r="32" spans="3:4">
      <c r="C32" s="58">
        <v>7.3094000000000001</v>
      </c>
      <c r="D32" s="58">
        <v>-0.156</v>
      </c>
    </row>
    <row r="33" spans="3:4">
      <c r="C33" s="58">
        <v>7.3968999999999996</v>
      </c>
      <c r="D33" s="58">
        <v>-0.311</v>
      </c>
    </row>
    <row r="34" spans="3:4">
      <c r="C34" s="58">
        <v>7.1029</v>
      </c>
      <c r="D34" s="58">
        <v>0.06</v>
      </c>
    </row>
    <row r="35" spans="3:4">
      <c r="C35" s="58">
        <v>7.5637999999999996</v>
      </c>
      <c r="D35" s="58">
        <v>-0.61099999999999999</v>
      </c>
    </row>
    <row r="36" spans="3:4">
      <c r="C36" s="58">
        <v>7.1403999999999996</v>
      </c>
      <c r="D36" s="58">
        <v>0.22600000000000001</v>
      </c>
    </row>
    <row r="37" spans="3:4">
      <c r="C37" s="58">
        <v>7.0448000000000004</v>
      </c>
      <c r="D37" s="58">
        <v>0.28799999999999998</v>
      </c>
    </row>
    <row r="38" spans="3:4">
      <c r="C38" s="58">
        <v>7.4493</v>
      </c>
      <c r="D38" s="58">
        <v>7.0000000000000007E-2</v>
      </c>
    </row>
    <row r="39" spans="3:4">
      <c r="C39" s="58">
        <v>6.9067999999999996</v>
      </c>
    </row>
    <row r="40" spans="3:4">
      <c r="C40" s="58">
        <v>7.7549000000000001</v>
      </c>
    </row>
    <row r="41" spans="3:4">
      <c r="C41" s="58">
        <v>7.8453999999999997</v>
      </c>
    </row>
    <row r="42" spans="3:4">
      <c r="C42" s="58">
        <v>7.6993999999999998</v>
      </c>
    </row>
    <row r="43" spans="3:4">
      <c r="C43" s="58">
        <v>8.2535000000000007</v>
      </c>
    </row>
    <row r="44" spans="3:4">
      <c r="C44" s="58">
        <v>7.6616999999999997</v>
      </c>
    </row>
    <row r="45" spans="3:4">
      <c r="C45" s="58">
        <v>7.3975</v>
      </c>
    </row>
    <row r="46" spans="3:4">
      <c r="C46" s="58">
        <v>7.6924000000000001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89"/>
  <sheetViews>
    <sheetView workbookViewId="0"/>
  </sheetViews>
  <sheetFormatPr defaultRowHeight="15"/>
  <cols>
    <col min="1" max="1" width="3.6640625" style="12" customWidth="1"/>
    <col min="2" max="2" width="84.33203125" style="12" customWidth="1"/>
    <col min="3" max="3" width="8.88671875" style="12"/>
  </cols>
  <sheetData>
    <row r="1" spans="2:2" ht="30">
      <c r="B1" s="107" t="s">
        <v>182</v>
      </c>
    </row>
    <row r="45" spans="2:2" ht="30">
      <c r="B45" s="107" t="s">
        <v>183</v>
      </c>
    </row>
    <row r="89" spans="2:2" ht="30">
      <c r="B89" s="107" t="s">
        <v>184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Charts</vt:lpstr>
      <vt:lpstr>Documentation</vt:lpstr>
      <vt:lpstr>Statistics</vt:lpstr>
      <vt:lpstr>Input_Data</vt:lpstr>
      <vt:lpstr>Periodograms</vt:lpstr>
      <vt:lpstr>Data!CoRot_2a_Starspots</vt:lpstr>
      <vt:lpstr>Date</vt:lpstr>
      <vt:lpstr>Starspots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Puetz</dc:creator>
  <cp:lastModifiedBy>Steve Puetz</cp:lastModifiedBy>
  <dcterms:created xsi:type="dcterms:W3CDTF">2009-06-17T10:19:42Z</dcterms:created>
  <dcterms:modified xsi:type="dcterms:W3CDTF">2010-10-04T07:09:11Z</dcterms:modified>
</cp:coreProperties>
</file>